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olomon/Dropbox (Energy Innovation)/Mac/Documents/"/>
    </mc:Choice>
  </mc:AlternateContent>
  <xr:revisionPtr revIDLastSave="0" documentId="13_ncr:1_{34245B97-14CF-CC47-B0EA-050DC940A0A1}" xr6:coauthVersionLast="47" xr6:coauthVersionMax="47" xr10:uidLastSave="{00000000-0000-0000-0000-000000000000}"/>
  <bookViews>
    <workbookView xWindow="800" yWindow="500" windowWidth="28800" windowHeight="16100" activeTab="3" xr2:uid="{CC233455-7CE5-624D-9A70-BAFCA21A421D}"/>
  </bookViews>
  <sheets>
    <sheet name="Plant Info" sheetId="1" r:id="rId1"/>
    <sheet name="Coal Cost Data" sheetId="2" r:id="rId2"/>
    <sheet name="Overall Cost Comparison" sheetId="7" r:id="rId3"/>
    <sheet name="Local Solar" sheetId="3" r:id="rId4"/>
    <sheet name="Local Wind" sheetId="4" r:id="rId5"/>
    <sheet name="Regional Solar" sheetId="5" r:id="rId6"/>
    <sheet name="Regional Wind" sheetId="6" r:id="rId7"/>
    <sheet name="Pollution Data" sheetId="8" r:id="rId8"/>
  </sheets>
  <definedNames>
    <definedName name="_xlnm._FilterDatabase" localSheetId="1" hidden="1">'Coal Cost Data'!$A$1:$L$1</definedName>
    <definedName name="_xlnm._FilterDatabase" localSheetId="3" hidden="1">'Local Solar'!$A$1:$T$212</definedName>
    <definedName name="_xlnm._FilterDatabase" localSheetId="4" hidden="1">'Local Wind'!$A$1:$K$1</definedName>
    <definedName name="_xlnm._FilterDatabase" localSheetId="2" hidden="1">'Overall Cost Comparison'!$A$1:$O$211</definedName>
    <definedName name="_xlnm._FilterDatabase" localSheetId="0" hidden="1">'Plant Info'!$A$1:$W$1</definedName>
    <definedName name="_xlnm._FilterDatabase" localSheetId="7" hidden="1">'Pollution Data'!$A$1:$F$1</definedName>
    <definedName name="_xlnm._FilterDatabase" localSheetId="5" hidden="1">'Regional Solar'!$A$1:$J$1</definedName>
    <definedName name="_xlnm._FilterDatabase" localSheetId="6" hidden="1">'Regional Wind'!$A$1:$J$1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3" l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" i="3"/>
  <c r="R2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" i="3"/>
  <c r="S212" i="3" l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" i="3"/>
  <c r="L3" i="4" l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" i="4"/>
  <c r="P21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" i="3"/>
  <c r="J3" i="7" l="1"/>
  <c r="L3" i="7" s="1"/>
  <c r="N3" i="7" s="1"/>
  <c r="J4" i="7"/>
  <c r="L4" i="7" s="1"/>
  <c r="N4" i="7" s="1"/>
  <c r="J5" i="7"/>
  <c r="J6" i="7"/>
  <c r="L6" i="7" s="1"/>
  <c r="N6" i="7" s="1"/>
  <c r="J7" i="7"/>
  <c r="L7" i="7" s="1"/>
  <c r="N7" i="7" s="1"/>
  <c r="J8" i="7"/>
  <c r="L8" i="7" s="1"/>
  <c r="N8" i="7" s="1"/>
  <c r="J9" i="7"/>
  <c r="L9" i="7" s="1"/>
  <c r="N9" i="7" s="1"/>
  <c r="J10" i="7"/>
  <c r="L10" i="7" s="1"/>
  <c r="N10" i="7" s="1"/>
  <c r="J11" i="7"/>
  <c r="L11" i="7" s="1"/>
  <c r="N11" i="7" s="1"/>
  <c r="J12" i="7"/>
  <c r="L12" i="7" s="1"/>
  <c r="N12" i="7" s="1"/>
  <c r="J13" i="7"/>
  <c r="J14" i="7"/>
  <c r="L14" i="7" s="1"/>
  <c r="N14" i="7" s="1"/>
  <c r="J15" i="7"/>
  <c r="L15" i="7" s="1"/>
  <c r="N15" i="7" s="1"/>
  <c r="J16" i="7"/>
  <c r="L16" i="7" s="1"/>
  <c r="N16" i="7" s="1"/>
  <c r="J17" i="7"/>
  <c r="L17" i="7" s="1"/>
  <c r="N17" i="7" s="1"/>
  <c r="J18" i="7"/>
  <c r="L18" i="7" s="1"/>
  <c r="N18" i="7" s="1"/>
  <c r="J19" i="7"/>
  <c r="L19" i="7" s="1"/>
  <c r="N19" i="7" s="1"/>
  <c r="J20" i="7"/>
  <c r="L20" i="7" s="1"/>
  <c r="N20" i="7" s="1"/>
  <c r="J21" i="7"/>
  <c r="L21" i="7" s="1"/>
  <c r="N21" i="7" s="1"/>
  <c r="J22" i="7"/>
  <c r="L22" i="7" s="1"/>
  <c r="N22" i="7" s="1"/>
  <c r="J23" i="7"/>
  <c r="J24" i="7"/>
  <c r="L24" i="7" s="1"/>
  <c r="N24" i="7" s="1"/>
  <c r="J25" i="7"/>
  <c r="L25" i="7" s="1"/>
  <c r="N25" i="7" s="1"/>
  <c r="J26" i="7"/>
  <c r="L26" i="7" s="1"/>
  <c r="N26" i="7" s="1"/>
  <c r="J27" i="7"/>
  <c r="J28" i="7"/>
  <c r="L28" i="7" s="1"/>
  <c r="N28" i="7" s="1"/>
  <c r="J29" i="7"/>
  <c r="J30" i="7"/>
  <c r="L30" i="7" s="1"/>
  <c r="N30" i="7" s="1"/>
  <c r="J31" i="7"/>
  <c r="L31" i="7" s="1"/>
  <c r="N31" i="7" s="1"/>
  <c r="J32" i="7"/>
  <c r="L32" i="7" s="1"/>
  <c r="N32" i="7" s="1"/>
  <c r="J33" i="7"/>
  <c r="L33" i="7" s="1"/>
  <c r="N33" i="7" s="1"/>
  <c r="J34" i="7"/>
  <c r="L34" i="7" s="1"/>
  <c r="N34" i="7" s="1"/>
  <c r="J35" i="7"/>
  <c r="L35" i="7" s="1"/>
  <c r="N35" i="7" s="1"/>
  <c r="J36" i="7"/>
  <c r="L36" i="7" s="1"/>
  <c r="N36" i="7" s="1"/>
  <c r="J37" i="7"/>
  <c r="J38" i="7"/>
  <c r="L38" i="7" s="1"/>
  <c r="N38" i="7" s="1"/>
  <c r="J39" i="7"/>
  <c r="L39" i="7" s="1"/>
  <c r="N39" i="7" s="1"/>
  <c r="J40" i="7"/>
  <c r="L40" i="7" s="1"/>
  <c r="N40" i="7" s="1"/>
  <c r="J41" i="7"/>
  <c r="L41" i="7" s="1"/>
  <c r="N41" i="7" s="1"/>
  <c r="J42" i="7"/>
  <c r="L42" i="7" s="1"/>
  <c r="N42" i="7" s="1"/>
  <c r="J43" i="7"/>
  <c r="J44" i="7"/>
  <c r="L44" i="7" s="1"/>
  <c r="N44" i="7" s="1"/>
  <c r="J45" i="7"/>
  <c r="J46" i="7"/>
  <c r="L46" i="7" s="1"/>
  <c r="N46" i="7" s="1"/>
  <c r="J47" i="7"/>
  <c r="L47" i="7" s="1"/>
  <c r="N47" i="7" s="1"/>
  <c r="J48" i="7"/>
  <c r="L48" i="7" s="1"/>
  <c r="N48" i="7" s="1"/>
  <c r="J49" i="7"/>
  <c r="L49" i="7" s="1"/>
  <c r="N49" i="7" s="1"/>
  <c r="J50" i="7"/>
  <c r="M50" i="7" s="1"/>
  <c r="J51" i="7"/>
  <c r="L51" i="7" s="1"/>
  <c r="N51" i="7" s="1"/>
  <c r="J52" i="7"/>
  <c r="J53" i="7"/>
  <c r="J54" i="7"/>
  <c r="J55" i="7"/>
  <c r="L55" i="7" s="1"/>
  <c r="N55" i="7" s="1"/>
  <c r="J56" i="7"/>
  <c r="L56" i="7" s="1"/>
  <c r="N56" i="7" s="1"/>
  <c r="J57" i="7"/>
  <c r="L57" i="7" s="1"/>
  <c r="N57" i="7" s="1"/>
  <c r="J58" i="7"/>
  <c r="L58" i="7" s="1"/>
  <c r="N58" i="7" s="1"/>
  <c r="J59" i="7"/>
  <c r="L59" i="7" s="1"/>
  <c r="N59" i="7" s="1"/>
  <c r="J60" i="7"/>
  <c r="L60" i="7" s="1"/>
  <c r="N60" i="7" s="1"/>
  <c r="J61" i="7"/>
  <c r="J62" i="7"/>
  <c r="L62" i="7" s="1"/>
  <c r="N62" i="7" s="1"/>
  <c r="J63" i="7"/>
  <c r="L63" i="7" s="1"/>
  <c r="N63" i="7" s="1"/>
  <c r="J64" i="7"/>
  <c r="L64" i="7" s="1"/>
  <c r="N64" i="7" s="1"/>
  <c r="J65" i="7"/>
  <c r="L65" i="7" s="1"/>
  <c r="N65" i="7" s="1"/>
  <c r="J66" i="7"/>
  <c r="L66" i="7" s="1"/>
  <c r="N66" i="7" s="1"/>
  <c r="J67" i="7"/>
  <c r="L67" i="7" s="1"/>
  <c r="N67" i="7" s="1"/>
  <c r="J68" i="7"/>
  <c r="L68" i="7" s="1"/>
  <c r="N68" i="7" s="1"/>
  <c r="J69" i="7"/>
  <c r="J70" i="7"/>
  <c r="L70" i="7" s="1"/>
  <c r="N70" i="7" s="1"/>
  <c r="J71" i="7"/>
  <c r="J72" i="7"/>
  <c r="L72" i="7" s="1"/>
  <c r="N72" i="7" s="1"/>
  <c r="J73" i="7"/>
  <c r="L73" i="7" s="1"/>
  <c r="N73" i="7" s="1"/>
  <c r="J74" i="7"/>
  <c r="L74" i="7" s="1"/>
  <c r="N74" i="7" s="1"/>
  <c r="J75" i="7"/>
  <c r="L75" i="7" s="1"/>
  <c r="N75" i="7" s="1"/>
  <c r="J76" i="7"/>
  <c r="L76" i="7" s="1"/>
  <c r="N76" i="7" s="1"/>
  <c r="J77" i="7"/>
  <c r="J78" i="7"/>
  <c r="L78" i="7" s="1"/>
  <c r="N78" i="7" s="1"/>
  <c r="J79" i="7"/>
  <c r="J80" i="7"/>
  <c r="L80" i="7" s="1"/>
  <c r="N80" i="7" s="1"/>
  <c r="J81" i="7"/>
  <c r="L81" i="7" s="1"/>
  <c r="N81" i="7" s="1"/>
  <c r="J82" i="7"/>
  <c r="L82" i="7" s="1"/>
  <c r="N82" i="7" s="1"/>
  <c r="J83" i="7"/>
  <c r="L83" i="7" s="1"/>
  <c r="N83" i="7" s="1"/>
  <c r="J84" i="7"/>
  <c r="L84" i="7" s="1"/>
  <c r="N84" i="7" s="1"/>
  <c r="J85" i="7"/>
  <c r="J86" i="7"/>
  <c r="L86" i="7" s="1"/>
  <c r="N86" i="7" s="1"/>
  <c r="J87" i="7"/>
  <c r="J88" i="7"/>
  <c r="L88" i="7" s="1"/>
  <c r="N88" i="7" s="1"/>
  <c r="J89" i="7"/>
  <c r="L89" i="7" s="1"/>
  <c r="N89" i="7" s="1"/>
  <c r="J90" i="7"/>
  <c r="L90" i="7" s="1"/>
  <c r="N90" i="7" s="1"/>
  <c r="J91" i="7"/>
  <c r="J92" i="7"/>
  <c r="L92" i="7" s="1"/>
  <c r="N92" i="7" s="1"/>
  <c r="J93" i="7"/>
  <c r="J94" i="7"/>
  <c r="L94" i="7" s="1"/>
  <c r="N94" i="7" s="1"/>
  <c r="J95" i="7"/>
  <c r="L95" i="7" s="1"/>
  <c r="N95" i="7" s="1"/>
  <c r="J96" i="7"/>
  <c r="L96" i="7" s="1"/>
  <c r="N96" i="7" s="1"/>
  <c r="J97" i="7"/>
  <c r="L97" i="7" s="1"/>
  <c r="N97" i="7" s="1"/>
  <c r="J98" i="7"/>
  <c r="L98" i="7" s="1"/>
  <c r="N98" i="7" s="1"/>
  <c r="J99" i="7"/>
  <c r="L99" i="7" s="1"/>
  <c r="N99" i="7" s="1"/>
  <c r="J100" i="7"/>
  <c r="L100" i="7" s="1"/>
  <c r="N100" i="7" s="1"/>
  <c r="J101" i="7"/>
  <c r="J102" i="7"/>
  <c r="J103" i="7"/>
  <c r="J104" i="7"/>
  <c r="L104" i="7" s="1"/>
  <c r="N104" i="7" s="1"/>
  <c r="J105" i="7"/>
  <c r="L105" i="7" s="1"/>
  <c r="N105" i="7" s="1"/>
  <c r="J106" i="7"/>
  <c r="L106" i="7" s="1"/>
  <c r="N106" i="7" s="1"/>
  <c r="J107" i="7"/>
  <c r="L107" i="7" s="1"/>
  <c r="N107" i="7" s="1"/>
  <c r="J108" i="7"/>
  <c r="L108" i="7" s="1"/>
  <c r="N108" i="7" s="1"/>
  <c r="J109" i="7"/>
  <c r="J110" i="7"/>
  <c r="L110" i="7" s="1"/>
  <c r="N110" i="7" s="1"/>
  <c r="J111" i="7"/>
  <c r="J112" i="7"/>
  <c r="L112" i="7" s="1"/>
  <c r="N112" i="7" s="1"/>
  <c r="J113" i="7"/>
  <c r="L113" i="7" s="1"/>
  <c r="N113" i="7" s="1"/>
  <c r="J114" i="7"/>
  <c r="L114" i="7" s="1"/>
  <c r="N114" i="7" s="1"/>
  <c r="J115" i="7"/>
  <c r="J116" i="7"/>
  <c r="L116" i="7" s="1"/>
  <c r="N116" i="7" s="1"/>
  <c r="J117" i="7"/>
  <c r="J118" i="7"/>
  <c r="L118" i="7" s="1"/>
  <c r="N118" i="7" s="1"/>
  <c r="J119" i="7"/>
  <c r="J120" i="7"/>
  <c r="L120" i="7" s="1"/>
  <c r="N120" i="7" s="1"/>
  <c r="J121" i="7"/>
  <c r="L121" i="7" s="1"/>
  <c r="N121" i="7" s="1"/>
  <c r="J122" i="7"/>
  <c r="L122" i="7" s="1"/>
  <c r="N122" i="7" s="1"/>
  <c r="J123" i="7"/>
  <c r="L123" i="7" s="1"/>
  <c r="N123" i="7" s="1"/>
  <c r="J124" i="7"/>
  <c r="L124" i="7" s="1"/>
  <c r="N124" i="7" s="1"/>
  <c r="J125" i="7"/>
  <c r="J126" i="7"/>
  <c r="L126" i="7" s="1"/>
  <c r="N126" i="7" s="1"/>
  <c r="J127" i="7"/>
  <c r="L127" i="7" s="1"/>
  <c r="N127" i="7" s="1"/>
  <c r="J128" i="7"/>
  <c r="L128" i="7" s="1"/>
  <c r="N128" i="7" s="1"/>
  <c r="J129" i="7"/>
  <c r="L129" i="7" s="1"/>
  <c r="N129" i="7" s="1"/>
  <c r="J130" i="7"/>
  <c r="L130" i="7" s="1"/>
  <c r="N130" i="7" s="1"/>
  <c r="J131" i="7"/>
  <c r="L131" i="7" s="1"/>
  <c r="N131" i="7" s="1"/>
  <c r="J132" i="7"/>
  <c r="L132" i="7" s="1"/>
  <c r="N132" i="7" s="1"/>
  <c r="J133" i="7"/>
  <c r="J134" i="7"/>
  <c r="L134" i="7" s="1"/>
  <c r="N134" i="7" s="1"/>
  <c r="J135" i="7"/>
  <c r="L135" i="7" s="1"/>
  <c r="N135" i="7" s="1"/>
  <c r="J136" i="7"/>
  <c r="L136" i="7" s="1"/>
  <c r="N136" i="7" s="1"/>
  <c r="J137" i="7"/>
  <c r="M137" i="7" s="1"/>
  <c r="J138" i="7"/>
  <c r="L138" i="7" s="1"/>
  <c r="N138" i="7" s="1"/>
  <c r="J139" i="7"/>
  <c r="L139" i="7" s="1"/>
  <c r="N139" i="7" s="1"/>
  <c r="J140" i="7"/>
  <c r="L140" i="7" s="1"/>
  <c r="N140" i="7" s="1"/>
  <c r="J141" i="7"/>
  <c r="J142" i="7"/>
  <c r="L142" i="7" s="1"/>
  <c r="N142" i="7" s="1"/>
  <c r="J143" i="7"/>
  <c r="L143" i="7" s="1"/>
  <c r="N143" i="7" s="1"/>
  <c r="J144" i="7"/>
  <c r="L144" i="7" s="1"/>
  <c r="N144" i="7" s="1"/>
  <c r="J145" i="7"/>
  <c r="L145" i="7" s="1"/>
  <c r="N145" i="7" s="1"/>
  <c r="J146" i="7"/>
  <c r="L146" i="7" s="1"/>
  <c r="N146" i="7" s="1"/>
  <c r="J147" i="7"/>
  <c r="L147" i="7" s="1"/>
  <c r="N147" i="7" s="1"/>
  <c r="J148" i="7"/>
  <c r="L148" i="7" s="1"/>
  <c r="N148" i="7" s="1"/>
  <c r="J149" i="7"/>
  <c r="J150" i="7"/>
  <c r="L150" i="7" s="1"/>
  <c r="N150" i="7" s="1"/>
  <c r="J151" i="7"/>
  <c r="J152" i="7"/>
  <c r="L152" i="7" s="1"/>
  <c r="N152" i="7" s="1"/>
  <c r="J153" i="7"/>
  <c r="L153" i="7" s="1"/>
  <c r="N153" i="7" s="1"/>
  <c r="J154" i="7"/>
  <c r="L154" i="7" s="1"/>
  <c r="N154" i="7" s="1"/>
  <c r="J155" i="7"/>
  <c r="L155" i="7" s="1"/>
  <c r="N155" i="7" s="1"/>
  <c r="J156" i="7"/>
  <c r="L156" i="7" s="1"/>
  <c r="N156" i="7" s="1"/>
  <c r="J157" i="7"/>
  <c r="J158" i="7"/>
  <c r="L158" i="7" s="1"/>
  <c r="N158" i="7" s="1"/>
  <c r="J159" i="7"/>
  <c r="J160" i="7"/>
  <c r="L160" i="7" s="1"/>
  <c r="N160" i="7" s="1"/>
  <c r="J161" i="7"/>
  <c r="L161" i="7" s="1"/>
  <c r="N161" i="7" s="1"/>
  <c r="J162" i="7"/>
  <c r="L162" i="7" s="1"/>
  <c r="N162" i="7" s="1"/>
  <c r="J163" i="7"/>
  <c r="L163" i="7" s="1"/>
  <c r="N163" i="7" s="1"/>
  <c r="J164" i="7"/>
  <c r="L164" i="7" s="1"/>
  <c r="N164" i="7" s="1"/>
  <c r="J165" i="7"/>
  <c r="J166" i="7"/>
  <c r="L166" i="7" s="1"/>
  <c r="N166" i="7" s="1"/>
  <c r="J167" i="7"/>
  <c r="J168" i="7"/>
  <c r="L168" i="7" s="1"/>
  <c r="N168" i="7" s="1"/>
  <c r="J169" i="7"/>
  <c r="L169" i="7" s="1"/>
  <c r="N169" i="7" s="1"/>
  <c r="J170" i="7"/>
  <c r="L170" i="7" s="1"/>
  <c r="N170" i="7" s="1"/>
  <c r="J171" i="7"/>
  <c r="L171" i="7" s="1"/>
  <c r="N171" i="7" s="1"/>
  <c r="J172" i="7"/>
  <c r="L172" i="7" s="1"/>
  <c r="N172" i="7" s="1"/>
  <c r="J173" i="7"/>
  <c r="J174" i="7"/>
  <c r="L174" i="7" s="1"/>
  <c r="N174" i="7" s="1"/>
  <c r="J175" i="7"/>
  <c r="J176" i="7"/>
  <c r="L176" i="7" s="1"/>
  <c r="N176" i="7" s="1"/>
  <c r="J177" i="7"/>
  <c r="L177" i="7" s="1"/>
  <c r="N177" i="7" s="1"/>
  <c r="J178" i="7"/>
  <c r="L178" i="7" s="1"/>
  <c r="N178" i="7" s="1"/>
  <c r="J179" i="7"/>
  <c r="L179" i="7" s="1"/>
  <c r="N179" i="7" s="1"/>
  <c r="J180" i="7"/>
  <c r="L180" i="7" s="1"/>
  <c r="N180" i="7" s="1"/>
  <c r="J181" i="7"/>
  <c r="J182" i="7"/>
  <c r="L182" i="7" s="1"/>
  <c r="N182" i="7" s="1"/>
  <c r="J183" i="7"/>
  <c r="J184" i="7"/>
  <c r="L184" i="7" s="1"/>
  <c r="N184" i="7" s="1"/>
  <c r="J185" i="7"/>
  <c r="L185" i="7" s="1"/>
  <c r="N185" i="7" s="1"/>
  <c r="J186" i="7"/>
  <c r="L186" i="7" s="1"/>
  <c r="N186" i="7" s="1"/>
  <c r="J187" i="7"/>
  <c r="L187" i="7" s="1"/>
  <c r="N187" i="7" s="1"/>
  <c r="J188" i="7"/>
  <c r="L188" i="7" s="1"/>
  <c r="N188" i="7" s="1"/>
  <c r="J189" i="7"/>
  <c r="J190" i="7"/>
  <c r="L190" i="7" s="1"/>
  <c r="N190" i="7" s="1"/>
  <c r="J191" i="7"/>
  <c r="J192" i="7"/>
  <c r="L192" i="7" s="1"/>
  <c r="N192" i="7" s="1"/>
  <c r="J193" i="7"/>
  <c r="L193" i="7" s="1"/>
  <c r="N193" i="7" s="1"/>
  <c r="J194" i="7"/>
  <c r="L194" i="7" s="1"/>
  <c r="N194" i="7" s="1"/>
  <c r="J195" i="7"/>
  <c r="L195" i="7" s="1"/>
  <c r="N195" i="7" s="1"/>
  <c r="J196" i="7"/>
  <c r="L196" i="7" s="1"/>
  <c r="N196" i="7" s="1"/>
  <c r="J197" i="7"/>
  <c r="J198" i="7"/>
  <c r="L198" i="7" s="1"/>
  <c r="N198" i="7" s="1"/>
  <c r="J199" i="7"/>
  <c r="J200" i="7"/>
  <c r="L200" i="7" s="1"/>
  <c r="N200" i="7" s="1"/>
  <c r="J201" i="7"/>
  <c r="L201" i="7" s="1"/>
  <c r="N201" i="7" s="1"/>
  <c r="J202" i="7"/>
  <c r="L202" i="7" s="1"/>
  <c r="N202" i="7" s="1"/>
  <c r="J203" i="7"/>
  <c r="J204" i="7"/>
  <c r="L204" i="7" s="1"/>
  <c r="N204" i="7" s="1"/>
  <c r="J205" i="7"/>
  <c r="J206" i="7"/>
  <c r="J207" i="7"/>
  <c r="J208" i="7"/>
  <c r="L208" i="7" s="1"/>
  <c r="N208" i="7" s="1"/>
  <c r="J209" i="7"/>
  <c r="L209" i="7" s="1"/>
  <c r="N209" i="7" s="1"/>
  <c r="J210" i="7"/>
  <c r="L210" i="7" s="1"/>
  <c r="N210" i="7" s="1"/>
  <c r="J211" i="7"/>
  <c r="L211" i="7" s="1"/>
  <c r="N211" i="7" s="1"/>
  <c r="J2" i="7"/>
  <c r="L2" i="7" s="1"/>
  <c r="N2" i="7" s="1"/>
  <c r="L5" i="7"/>
  <c r="N5" i="7" s="1"/>
  <c r="L13" i="7"/>
  <c r="N13" i="7" s="1"/>
  <c r="L23" i="7"/>
  <c r="N23" i="7" s="1"/>
  <c r="L27" i="7"/>
  <c r="N27" i="7" s="1"/>
  <c r="L29" i="7"/>
  <c r="N29" i="7" s="1"/>
  <c r="L37" i="7"/>
  <c r="N37" i="7" s="1"/>
  <c r="L43" i="7"/>
  <c r="N43" i="7" s="1"/>
  <c r="L45" i="7"/>
  <c r="N45" i="7" s="1"/>
  <c r="L52" i="7"/>
  <c r="N52" i="7" s="1"/>
  <c r="L53" i="7"/>
  <c r="N53" i="7" s="1"/>
  <c r="L54" i="7"/>
  <c r="N54" i="7" s="1"/>
  <c r="L61" i="7"/>
  <c r="N61" i="7" s="1"/>
  <c r="L69" i="7"/>
  <c r="N69" i="7" s="1"/>
  <c r="L71" i="7"/>
  <c r="N71" i="7" s="1"/>
  <c r="L77" i="7"/>
  <c r="N77" i="7" s="1"/>
  <c r="L79" i="7"/>
  <c r="N79" i="7" s="1"/>
  <c r="L85" i="7"/>
  <c r="N85" i="7" s="1"/>
  <c r="L87" i="7"/>
  <c r="N87" i="7" s="1"/>
  <c r="L91" i="7"/>
  <c r="N91" i="7" s="1"/>
  <c r="L93" i="7"/>
  <c r="N93" i="7" s="1"/>
  <c r="L101" i="7"/>
  <c r="N101" i="7" s="1"/>
  <c r="L102" i="7"/>
  <c r="N102" i="7" s="1"/>
  <c r="L103" i="7"/>
  <c r="N103" i="7" s="1"/>
  <c r="L109" i="7"/>
  <c r="N109" i="7" s="1"/>
  <c r="L111" i="7"/>
  <c r="N111" i="7" s="1"/>
  <c r="L115" i="7"/>
  <c r="N115" i="7" s="1"/>
  <c r="L117" i="7"/>
  <c r="N117" i="7" s="1"/>
  <c r="L119" i="7"/>
  <c r="N119" i="7" s="1"/>
  <c r="L125" i="7"/>
  <c r="N125" i="7" s="1"/>
  <c r="L133" i="7"/>
  <c r="N133" i="7" s="1"/>
  <c r="L141" i="7"/>
  <c r="N141" i="7" s="1"/>
  <c r="L149" i="7"/>
  <c r="N149" i="7" s="1"/>
  <c r="L151" i="7"/>
  <c r="N151" i="7" s="1"/>
  <c r="L157" i="7"/>
  <c r="N157" i="7" s="1"/>
  <c r="L159" i="7"/>
  <c r="N159" i="7" s="1"/>
  <c r="L165" i="7"/>
  <c r="N165" i="7" s="1"/>
  <c r="L167" i="7"/>
  <c r="N167" i="7" s="1"/>
  <c r="L173" i="7"/>
  <c r="N173" i="7" s="1"/>
  <c r="L175" i="7"/>
  <c r="N175" i="7" s="1"/>
  <c r="L181" i="7"/>
  <c r="N181" i="7" s="1"/>
  <c r="L183" i="7"/>
  <c r="N183" i="7" s="1"/>
  <c r="L189" i="7"/>
  <c r="N189" i="7" s="1"/>
  <c r="L191" i="7"/>
  <c r="N191" i="7" s="1"/>
  <c r="L197" i="7"/>
  <c r="N197" i="7" s="1"/>
  <c r="L199" i="7"/>
  <c r="N199" i="7" s="1"/>
  <c r="L203" i="7"/>
  <c r="N203" i="7" s="1"/>
  <c r="L205" i="7"/>
  <c r="N205" i="7" s="1"/>
  <c r="L206" i="7"/>
  <c r="N206" i="7" s="1"/>
  <c r="L207" i="7"/>
  <c r="N207" i="7" s="1"/>
  <c r="O212" i="3"/>
  <c r="R212" i="3"/>
  <c r="Q21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" i="3"/>
  <c r="J7" i="6"/>
  <c r="J10" i="6"/>
  <c r="J15" i="6"/>
  <c r="J18" i="6"/>
  <c r="J23" i="6"/>
  <c r="J26" i="6"/>
  <c r="J31" i="6"/>
  <c r="J34" i="6"/>
  <c r="J39" i="6"/>
  <c r="J42" i="6"/>
  <c r="J47" i="6"/>
  <c r="J50" i="6"/>
  <c r="J55" i="6"/>
  <c r="J58" i="6"/>
  <c r="J63" i="6"/>
  <c r="J66" i="6"/>
  <c r="J71" i="6"/>
  <c r="J74" i="6"/>
  <c r="J79" i="6"/>
  <c r="J82" i="6"/>
  <c r="J87" i="6"/>
  <c r="J90" i="6"/>
  <c r="J95" i="6"/>
  <c r="J98" i="6"/>
  <c r="J103" i="6"/>
  <c r="J106" i="6"/>
  <c r="J111" i="6"/>
  <c r="J114" i="6"/>
  <c r="J119" i="6"/>
  <c r="J122" i="6"/>
  <c r="J127" i="6"/>
  <c r="J130" i="6"/>
  <c r="J135" i="6"/>
  <c r="J138" i="6"/>
  <c r="J143" i="6"/>
  <c r="J146" i="6"/>
  <c r="J151" i="6"/>
  <c r="J154" i="6"/>
  <c r="J159" i="6"/>
  <c r="J162" i="6"/>
  <c r="J167" i="6"/>
  <c r="J170" i="6"/>
  <c r="J175" i="6"/>
  <c r="J178" i="6"/>
  <c r="J183" i="6"/>
  <c r="J186" i="6"/>
  <c r="J191" i="6"/>
  <c r="J194" i="6"/>
  <c r="J199" i="6"/>
  <c r="J202" i="6"/>
  <c r="J207" i="6"/>
  <c r="J210" i="6"/>
  <c r="I3" i="6"/>
  <c r="J3" i="6" s="1"/>
  <c r="I4" i="6"/>
  <c r="J4" i="6" s="1"/>
  <c r="I5" i="6"/>
  <c r="J5" i="6" s="1"/>
  <c r="I6" i="6"/>
  <c r="J6" i="6" s="1"/>
  <c r="I7" i="6"/>
  <c r="I8" i="6"/>
  <c r="J8" i="6" s="1"/>
  <c r="I9" i="6"/>
  <c r="J9" i="6" s="1"/>
  <c r="I10" i="6"/>
  <c r="I11" i="6"/>
  <c r="J11" i="6" s="1"/>
  <c r="I12" i="6"/>
  <c r="J12" i="6" s="1"/>
  <c r="I13" i="6"/>
  <c r="J13" i="6" s="1"/>
  <c r="I14" i="6"/>
  <c r="J14" i="6" s="1"/>
  <c r="I15" i="6"/>
  <c r="I16" i="6"/>
  <c r="J16" i="6" s="1"/>
  <c r="I17" i="6"/>
  <c r="J17" i="6" s="1"/>
  <c r="I18" i="6"/>
  <c r="I19" i="6"/>
  <c r="J19" i="6" s="1"/>
  <c r="I20" i="6"/>
  <c r="J20" i="6" s="1"/>
  <c r="I21" i="6"/>
  <c r="J21" i="6" s="1"/>
  <c r="I22" i="6"/>
  <c r="J22" i="6" s="1"/>
  <c r="I23" i="6"/>
  <c r="I24" i="6"/>
  <c r="J24" i="6" s="1"/>
  <c r="I25" i="6"/>
  <c r="J25" i="6" s="1"/>
  <c r="I26" i="6"/>
  <c r="I27" i="6"/>
  <c r="J27" i="6" s="1"/>
  <c r="I28" i="6"/>
  <c r="J28" i="6" s="1"/>
  <c r="I29" i="6"/>
  <c r="J29" i="6" s="1"/>
  <c r="I30" i="6"/>
  <c r="J30" i="6" s="1"/>
  <c r="I31" i="6"/>
  <c r="I32" i="6"/>
  <c r="J32" i="6" s="1"/>
  <c r="I33" i="6"/>
  <c r="J33" i="6" s="1"/>
  <c r="I34" i="6"/>
  <c r="I35" i="6"/>
  <c r="J35" i="6" s="1"/>
  <c r="I36" i="6"/>
  <c r="J36" i="6" s="1"/>
  <c r="I37" i="6"/>
  <c r="J37" i="6" s="1"/>
  <c r="I38" i="6"/>
  <c r="J38" i="6" s="1"/>
  <c r="I39" i="6"/>
  <c r="I40" i="6"/>
  <c r="J40" i="6" s="1"/>
  <c r="I41" i="6"/>
  <c r="J41" i="6" s="1"/>
  <c r="I42" i="6"/>
  <c r="I43" i="6"/>
  <c r="J43" i="6" s="1"/>
  <c r="I44" i="6"/>
  <c r="J44" i="6" s="1"/>
  <c r="I45" i="6"/>
  <c r="J45" i="6" s="1"/>
  <c r="I46" i="6"/>
  <c r="J46" i="6" s="1"/>
  <c r="I47" i="6"/>
  <c r="I48" i="6"/>
  <c r="J48" i="6" s="1"/>
  <c r="I49" i="6"/>
  <c r="J49" i="6" s="1"/>
  <c r="I50" i="6"/>
  <c r="I51" i="6"/>
  <c r="J51" i="6" s="1"/>
  <c r="I52" i="6"/>
  <c r="J52" i="6" s="1"/>
  <c r="I53" i="6"/>
  <c r="J53" i="6" s="1"/>
  <c r="I54" i="6"/>
  <c r="J54" i="6" s="1"/>
  <c r="I55" i="6"/>
  <c r="I56" i="6"/>
  <c r="J56" i="6" s="1"/>
  <c r="I57" i="6"/>
  <c r="J57" i="6" s="1"/>
  <c r="I58" i="6"/>
  <c r="I59" i="6"/>
  <c r="J59" i="6" s="1"/>
  <c r="I60" i="6"/>
  <c r="J60" i="6" s="1"/>
  <c r="I61" i="6"/>
  <c r="J61" i="6" s="1"/>
  <c r="I62" i="6"/>
  <c r="J62" i="6" s="1"/>
  <c r="I63" i="6"/>
  <c r="I64" i="6"/>
  <c r="J64" i="6" s="1"/>
  <c r="I65" i="6"/>
  <c r="J65" i="6" s="1"/>
  <c r="I66" i="6"/>
  <c r="I67" i="6"/>
  <c r="J67" i="6" s="1"/>
  <c r="I68" i="6"/>
  <c r="J68" i="6" s="1"/>
  <c r="I69" i="6"/>
  <c r="J69" i="6" s="1"/>
  <c r="I70" i="6"/>
  <c r="J70" i="6" s="1"/>
  <c r="I71" i="6"/>
  <c r="I72" i="6"/>
  <c r="J72" i="6" s="1"/>
  <c r="I73" i="6"/>
  <c r="J73" i="6" s="1"/>
  <c r="I74" i="6"/>
  <c r="I75" i="6"/>
  <c r="J75" i="6" s="1"/>
  <c r="I76" i="6"/>
  <c r="J76" i="6" s="1"/>
  <c r="I77" i="6"/>
  <c r="J77" i="6" s="1"/>
  <c r="I78" i="6"/>
  <c r="J78" i="6" s="1"/>
  <c r="I79" i="6"/>
  <c r="I80" i="6"/>
  <c r="J80" i="6" s="1"/>
  <c r="I81" i="6"/>
  <c r="J81" i="6" s="1"/>
  <c r="I82" i="6"/>
  <c r="I83" i="6"/>
  <c r="J83" i="6" s="1"/>
  <c r="I84" i="6"/>
  <c r="J84" i="6" s="1"/>
  <c r="I85" i="6"/>
  <c r="J85" i="6" s="1"/>
  <c r="I86" i="6"/>
  <c r="J86" i="6" s="1"/>
  <c r="I87" i="6"/>
  <c r="I88" i="6"/>
  <c r="J88" i="6" s="1"/>
  <c r="I89" i="6"/>
  <c r="J89" i="6" s="1"/>
  <c r="I90" i="6"/>
  <c r="I91" i="6"/>
  <c r="J91" i="6" s="1"/>
  <c r="I92" i="6"/>
  <c r="J92" i="6" s="1"/>
  <c r="I93" i="6"/>
  <c r="J93" i="6" s="1"/>
  <c r="I94" i="6"/>
  <c r="J94" i="6" s="1"/>
  <c r="I95" i="6"/>
  <c r="I96" i="6"/>
  <c r="J96" i="6" s="1"/>
  <c r="I97" i="6"/>
  <c r="J97" i="6" s="1"/>
  <c r="I98" i="6"/>
  <c r="I99" i="6"/>
  <c r="J99" i="6" s="1"/>
  <c r="I100" i="6"/>
  <c r="J100" i="6" s="1"/>
  <c r="I101" i="6"/>
  <c r="J101" i="6" s="1"/>
  <c r="I102" i="6"/>
  <c r="J102" i="6" s="1"/>
  <c r="I103" i="6"/>
  <c r="I104" i="6"/>
  <c r="J104" i="6" s="1"/>
  <c r="I105" i="6"/>
  <c r="J105" i="6" s="1"/>
  <c r="I106" i="6"/>
  <c r="I107" i="6"/>
  <c r="J107" i="6" s="1"/>
  <c r="I108" i="6"/>
  <c r="J108" i="6" s="1"/>
  <c r="I109" i="6"/>
  <c r="J109" i="6" s="1"/>
  <c r="I110" i="6"/>
  <c r="J110" i="6" s="1"/>
  <c r="I111" i="6"/>
  <c r="I112" i="6"/>
  <c r="J112" i="6" s="1"/>
  <c r="I113" i="6"/>
  <c r="J113" i="6" s="1"/>
  <c r="I114" i="6"/>
  <c r="I115" i="6"/>
  <c r="J115" i="6" s="1"/>
  <c r="I116" i="6"/>
  <c r="J116" i="6" s="1"/>
  <c r="I117" i="6"/>
  <c r="J117" i="6" s="1"/>
  <c r="I118" i="6"/>
  <c r="J118" i="6" s="1"/>
  <c r="I119" i="6"/>
  <c r="I120" i="6"/>
  <c r="J120" i="6" s="1"/>
  <c r="I121" i="6"/>
  <c r="J121" i="6" s="1"/>
  <c r="I122" i="6"/>
  <c r="I123" i="6"/>
  <c r="J123" i="6" s="1"/>
  <c r="I124" i="6"/>
  <c r="J124" i="6" s="1"/>
  <c r="I125" i="6"/>
  <c r="J125" i="6" s="1"/>
  <c r="I126" i="6"/>
  <c r="J126" i="6" s="1"/>
  <c r="I127" i="6"/>
  <c r="I128" i="6"/>
  <c r="J128" i="6" s="1"/>
  <c r="I129" i="6"/>
  <c r="J129" i="6" s="1"/>
  <c r="I130" i="6"/>
  <c r="I131" i="6"/>
  <c r="J131" i="6" s="1"/>
  <c r="I132" i="6"/>
  <c r="J132" i="6" s="1"/>
  <c r="I133" i="6"/>
  <c r="J133" i="6" s="1"/>
  <c r="I134" i="6"/>
  <c r="J134" i="6" s="1"/>
  <c r="I135" i="6"/>
  <c r="I136" i="6"/>
  <c r="J136" i="6" s="1"/>
  <c r="I137" i="6"/>
  <c r="J137" i="6" s="1"/>
  <c r="I138" i="6"/>
  <c r="I139" i="6"/>
  <c r="J139" i="6" s="1"/>
  <c r="I140" i="6"/>
  <c r="J140" i="6" s="1"/>
  <c r="I141" i="6"/>
  <c r="J141" i="6" s="1"/>
  <c r="I142" i="6"/>
  <c r="J142" i="6" s="1"/>
  <c r="I143" i="6"/>
  <c r="I144" i="6"/>
  <c r="J144" i="6" s="1"/>
  <c r="I145" i="6"/>
  <c r="J145" i="6" s="1"/>
  <c r="I146" i="6"/>
  <c r="I147" i="6"/>
  <c r="J147" i="6" s="1"/>
  <c r="I148" i="6"/>
  <c r="J148" i="6" s="1"/>
  <c r="I149" i="6"/>
  <c r="J149" i="6" s="1"/>
  <c r="I150" i="6"/>
  <c r="J150" i="6" s="1"/>
  <c r="I151" i="6"/>
  <c r="I152" i="6"/>
  <c r="J152" i="6" s="1"/>
  <c r="I153" i="6"/>
  <c r="J153" i="6" s="1"/>
  <c r="I154" i="6"/>
  <c r="I155" i="6"/>
  <c r="J155" i="6" s="1"/>
  <c r="I156" i="6"/>
  <c r="J156" i="6" s="1"/>
  <c r="I157" i="6"/>
  <c r="J157" i="6" s="1"/>
  <c r="I158" i="6"/>
  <c r="J158" i="6" s="1"/>
  <c r="I159" i="6"/>
  <c r="I160" i="6"/>
  <c r="J160" i="6" s="1"/>
  <c r="I161" i="6"/>
  <c r="J161" i="6" s="1"/>
  <c r="I162" i="6"/>
  <c r="I163" i="6"/>
  <c r="J163" i="6" s="1"/>
  <c r="I164" i="6"/>
  <c r="J164" i="6" s="1"/>
  <c r="I165" i="6"/>
  <c r="J165" i="6" s="1"/>
  <c r="I166" i="6"/>
  <c r="J166" i="6" s="1"/>
  <c r="I167" i="6"/>
  <c r="I168" i="6"/>
  <c r="J168" i="6" s="1"/>
  <c r="I169" i="6"/>
  <c r="J169" i="6" s="1"/>
  <c r="I170" i="6"/>
  <c r="I171" i="6"/>
  <c r="J171" i="6" s="1"/>
  <c r="I172" i="6"/>
  <c r="J172" i="6" s="1"/>
  <c r="I173" i="6"/>
  <c r="J173" i="6" s="1"/>
  <c r="I174" i="6"/>
  <c r="J174" i="6" s="1"/>
  <c r="I175" i="6"/>
  <c r="I176" i="6"/>
  <c r="J176" i="6" s="1"/>
  <c r="I177" i="6"/>
  <c r="J177" i="6" s="1"/>
  <c r="I178" i="6"/>
  <c r="I179" i="6"/>
  <c r="J179" i="6" s="1"/>
  <c r="I180" i="6"/>
  <c r="J180" i="6" s="1"/>
  <c r="I181" i="6"/>
  <c r="J181" i="6" s="1"/>
  <c r="I182" i="6"/>
  <c r="J182" i="6" s="1"/>
  <c r="I183" i="6"/>
  <c r="I184" i="6"/>
  <c r="J184" i="6" s="1"/>
  <c r="I185" i="6"/>
  <c r="J185" i="6" s="1"/>
  <c r="I186" i="6"/>
  <c r="I187" i="6"/>
  <c r="J187" i="6" s="1"/>
  <c r="I188" i="6"/>
  <c r="J188" i="6" s="1"/>
  <c r="I189" i="6"/>
  <c r="J189" i="6" s="1"/>
  <c r="I190" i="6"/>
  <c r="J190" i="6" s="1"/>
  <c r="I191" i="6"/>
  <c r="I192" i="6"/>
  <c r="J192" i="6" s="1"/>
  <c r="I193" i="6"/>
  <c r="J193" i="6" s="1"/>
  <c r="I194" i="6"/>
  <c r="I195" i="6"/>
  <c r="J195" i="6" s="1"/>
  <c r="I196" i="6"/>
  <c r="J196" i="6" s="1"/>
  <c r="I197" i="6"/>
  <c r="J197" i="6" s="1"/>
  <c r="I198" i="6"/>
  <c r="J198" i="6" s="1"/>
  <c r="I199" i="6"/>
  <c r="I200" i="6"/>
  <c r="J200" i="6" s="1"/>
  <c r="I201" i="6"/>
  <c r="J201" i="6" s="1"/>
  <c r="I202" i="6"/>
  <c r="I203" i="6"/>
  <c r="J203" i="6" s="1"/>
  <c r="I204" i="6"/>
  <c r="J204" i="6" s="1"/>
  <c r="I205" i="6"/>
  <c r="J205" i="6" s="1"/>
  <c r="I206" i="6"/>
  <c r="J206" i="6" s="1"/>
  <c r="I207" i="6"/>
  <c r="I208" i="6"/>
  <c r="J208" i="6" s="1"/>
  <c r="I209" i="6"/>
  <c r="J209" i="6" s="1"/>
  <c r="I210" i="6"/>
  <c r="I211" i="6"/>
  <c r="J211" i="6" s="1"/>
  <c r="I2" i="6"/>
  <c r="J2" i="6" s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" i="6"/>
  <c r="J12" i="4"/>
  <c r="K12" i="4" s="1"/>
  <c r="J3" i="4"/>
  <c r="K3" i="4" s="1"/>
  <c r="J4" i="4"/>
  <c r="K4" i="4" s="1"/>
  <c r="J5" i="4"/>
  <c r="K5" i="4" s="1"/>
  <c r="J6" i="4"/>
  <c r="K6" i="4" s="1"/>
  <c r="J7" i="4"/>
  <c r="K7" i="4" s="1"/>
  <c r="J10" i="4"/>
  <c r="K10" i="4" s="1"/>
  <c r="J11" i="4"/>
  <c r="K11" i="4" s="1"/>
  <c r="J13" i="4"/>
  <c r="K13" i="4" s="1"/>
  <c r="J14" i="4"/>
  <c r="K14" i="4" s="1"/>
  <c r="J22" i="4"/>
  <c r="K22" i="4" s="1"/>
  <c r="J23" i="4"/>
  <c r="K23" i="4" s="1"/>
  <c r="J24" i="4"/>
  <c r="K24" i="4" s="1"/>
  <c r="J26" i="4"/>
  <c r="K26" i="4" s="1"/>
  <c r="J27" i="4"/>
  <c r="K27" i="4" s="1"/>
  <c r="J28" i="4"/>
  <c r="K28" i="4" s="1"/>
  <c r="J29" i="4"/>
  <c r="K29" i="4" s="1"/>
  <c r="J30" i="4"/>
  <c r="K30" i="4" s="1"/>
  <c r="J34" i="4"/>
  <c r="K34" i="4" s="1"/>
  <c r="J35" i="4"/>
  <c r="K35" i="4" s="1"/>
  <c r="J36" i="4"/>
  <c r="K36" i="4" s="1"/>
  <c r="J37" i="4"/>
  <c r="K37" i="4" s="1"/>
  <c r="J38" i="4"/>
  <c r="K38" i="4" s="1"/>
  <c r="J39" i="4"/>
  <c r="K39" i="4" s="1"/>
  <c r="J40" i="4"/>
  <c r="K40" i="4" s="1"/>
  <c r="J41" i="4"/>
  <c r="K41" i="4" s="1"/>
  <c r="J42" i="4"/>
  <c r="K42" i="4" s="1"/>
  <c r="J43" i="4"/>
  <c r="K43" i="4" s="1"/>
  <c r="J44" i="4"/>
  <c r="K44" i="4" s="1"/>
  <c r="J45" i="4"/>
  <c r="K45" i="4" s="1"/>
  <c r="J49" i="4"/>
  <c r="K49" i="4" s="1"/>
  <c r="J50" i="4"/>
  <c r="K50" i="4" s="1"/>
  <c r="J63" i="4"/>
  <c r="K63" i="4" s="1"/>
  <c r="J64" i="4"/>
  <c r="K64" i="4" s="1"/>
  <c r="J65" i="4"/>
  <c r="K65" i="4" s="1"/>
  <c r="J66" i="4"/>
  <c r="K66" i="4" s="1"/>
  <c r="J67" i="4"/>
  <c r="K67" i="4" s="1"/>
  <c r="J68" i="4"/>
  <c r="K68" i="4" s="1"/>
  <c r="J69" i="4"/>
  <c r="K69" i="4" s="1"/>
  <c r="J70" i="4"/>
  <c r="K70" i="4" s="1"/>
  <c r="J71" i="4"/>
  <c r="K71" i="4" s="1"/>
  <c r="J72" i="4"/>
  <c r="K72" i="4" s="1"/>
  <c r="J74" i="4"/>
  <c r="K74" i="4" s="1"/>
  <c r="J77" i="4"/>
  <c r="K77" i="4" s="1"/>
  <c r="J78" i="4"/>
  <c r="K78" i="4" s="1"/>
  <c r="J79" i="4"/>
  <c r="K79" i="4" s="1"/>
  <c r="J85" i="4"/>
  <c r="K85" i="4" s="1"/>
  <c r="J86" i="4"/>
  <c r="K86" i="4" s="1"/>
  <c r="J87" i="4"/>
  <c r="K87" i="4" s="1"/>
  <c r="J88" i="4"/>
  <c r="K88" i="4" s="1"/>
  <c r="J89" i="4"/>
  <c r="K89" i="4" s="1"/>
  <c r="J92" i="4"/>
  <c r="K92" i="4" s="1"/>
  <c r="J95" i="4"/>
  <c r="K95" i="4" s="1"/>
  <c r="J98" i="4"/>
  <c r="K98" i="4" s="1"/>
  <c r="J101" i="4"/>
  <c r="K101" i="4" s="1"/>
  <c r="J103" i="4"/>
  <c r="K103" i="4" s="1"/>
  <c r="J104" i="4"/>
  <c r="K104" i="4" s="1"/>
  <c r="J113" i="4"/>
  <c r="K113" i="4" s="1"/>
  <c r="J114" i="4"/>
  <c r="K114" i="4" s="1"/>
  <c r="J115" i="4"/>
  <c r="K115" i="4" s="1"/>
  <c r="J119" i="4"/>
  <c r="K119" i="4" s="1"/>
  <c r="J122" i="4"/>
  <c r="K122" i="4" s="1"/>
  <c r="J126" i="4"/>
  <c r="K126" i="4" s="1"/>
  <c r="J127" i="4"/>
  <c r="K127" i="4" s="1"/>
  <c r="J128" i="4"/>
  <c r="K128" i="4" s="1"/>
  <c r="J130" i="4"/>
  <c r="K130" i="4" s="1"/>
  <c r="J133" i="4"/>
  <c r="K133" i="4" s="1"/>
  <c r="J134" i="4"/>
  <c r="K134" i="4" s="1"/>
  <c r="J136" i="4"/>
  <c r="K136" i="4" s="1"/>
  <c r="J137" i="4"/>
  <c r="K137" i="4" s="1"/>
  <c r="J138" i="4"/>
  <c r="K138" i="4" s="1"/>
  <c r="J139" i="4"/>
  <c r="K139" i="4" s="1"/>
  <c r="J141" i="4"/>
  <c r="K141" i="4" s="1"/>
  <c r="J142" i="4"/>
  <c r="K142" i="4" s="1"/>
  <c r="J148" i="4"/>
  <c r="K148" i="4" s="1"/>
  <c r="J149" i="4"/>
  <c r="K149" i="4" s="1"/>
  <c r="J152" i="4"/>
  <c r="K152" i="4" s="1"/>
  <c r="J153" i="4"/>
  <c r="K153" i="4" s="1"/>
  <c r="J154" i="4"/>
  <c r="K154" i="4" s="1"/>
  <c r="J155" i="4"/>
  <c r="K155" i="4" s="1"/>
  <c r="J156" i="4"/>
  <c r="K156" i="4" s="1"/>
  <c r="J157" i="4"/>
  <c r="K157" i="4" s="1"/>
  <c r="J158" i="4"/>
  <c r="K158" i="4" s="1"/>
  <c r="J159" i="4"/>
  <c r="K159" i="4" s="1"/>
  <c r="J161" i="4"/>
  <c r="K161" i="4" s="1"/>
  <c r="J162" i="4"/>
  <c r="K162" i="4" s="1"/>
  <c r="J165" i="4"/>
  <c r="K165" i="4" s="1"/>
  <c r="J166" i="4"/>
  <c r="K166" i="4" s="1"/>
  <c r="J167" i="4"/>
  <c r="K167" i="4" s="1"/>
  <c r="J168" i="4"/>
  <c r="K168" i="4" s="1"/>
  <c r="J169" i="4"/>
  <c r="K169" i="4" s="1"/>
  <c r="J170" i="4"/>
  <c r="K170" i="4" s="1"/>
  <c r="J171" i="4"/>
  <c r="K171" i="4" s="1"/>
  <c r="J172" i="4"/>
  <c r="K172" i="4" s="1"/>
  <c r="J173" i="4"/>
  <c r="K173" i="4" s="1"/>
  <c r="J174" i="4"/>
  <c r="K174" i="4" s="1"/>
  <c r="J176" i="4"/>
  <c r="K176" i="4" s="1"/>
  <c r="J177" i="4"/>
  <c r="K177" i="4" s="1"/>
  <c r="J178" i="4"/>
  <c r="K178" i="4" s="1"/>
  <c r="J179" i="4"/>
  <c r="K179" i="4" s="1"/>
  <c r="J183" i="4"/>
  <c r="K183" i="4" s="1"/>
  <c r="J184" i="4"/>
  <c r="K184" i="4" s="1"/>
  <c r="J186" i="4"/>
  <c r="K186" i="4" s="1"/>
  <c r="J187" i="4"/>
  <c r="K187" i="4" s="1"/>
  <c r="J188" i="4"/>
  <c r="K188" i="4" s="1"/>
  <c r="J189" i="4"/>
  <c r="K189" i="4" s="1"/>
  <c r="J191" i="4"/>
  <c r="K191" i="4" s="1"/>
  <c r="J192" i="4"/>
  <c r="K192" i="4" s="1"/>
  <c r="J193" i="4"/>
  <c r="K193" i="4" s="1"/>
  <c r="J194" i="4"/>
  <c r="K194" i="4" s="1"/>
  <c r="J195" i="4"/>
  <c r="K195" i="4" s="1"/>
  <c r="J196" i="4"/>
  <c r="K196" i="4" s="1"/>
  <c r="J197" i="4"/>
  <c r="K197" i="4" s="1"/>
  <c r="J198" i="4"/>
  <c r="K198" i="4" s="1"/>
  <c r="J199" i="4"/>
  <c r="K199" i="4" s="1"/>
  <c r="J202" i="4"/>
  <c r="K202" i="4" s="1"/>
  <c r="J203" i="4"/>
  <c r="K203" i="4" s="1"/>
  <c r="J204" i="4"/>
  <c r="K204" i="4" s="1"/>
  <c r="J205" i="4"/>
  <c r="K205" i="4" s="1"/>
  <c r="J206" i="4"/>
  <c r="K206" i="4" s="1"/>
  <c r="J208" i="4"/>
  <c r="K208" i="4" s="1"/>
  <c r="J209" i="4"/>
  <c r="K209" i="4" s="1"/>
  <c r="J210" i="4"/>
  <c r="K210" i="4" s="1"/>
  <c r="J211" i="4"/>
  <c r="K211" i="4" s="1"/>
  <c r="I3" i="4"/>
  <c r="I4" i="4"/>
  <c r="I5" i="4"/>
  <c r="I6" i="4"/>
  <c r="I7" i="4"/>
  <c r="I10" i="4"/>
  <c r="I11" i="4"/>
  <c r="I12" i="4"/>
  <c r="I13" i="4"/>
  <c r="I14" i="4"/>
  <c r="I22" i="4"/>
  <c r="I23" i="4"/>
  <c r="I24" i="4"/>
  <c r="I26" i="4"/>
  <c r="I27" i="4"/>
  <c r="I28" i="4"/>
  <c r="I29" i="4"/>
  <c r="I30" i="4"/>
  <c r="I34" i="4"/>
  <c r="I35" i="4"/>
  <c r="I36" i="4"/>
  <c r="I37" i="4"/>
  <c r="I38" i="4"/>
  <c r="I39" i="4"/>
  <c r="I40" i="4"/>
  <c r="I41" i="4"/>
  <c r="I42" i="4"/>
  <c r="I43" i="4"/>
  <c r="I44" i="4"/>
  <c r="I45" i="4"/>
  <c r="I49" i="4"/>
  <c r="I50" i="4"/>
  <c r="I63" i="4"/>
  <c r="I64" i="4"/>
  <c r="I65" i="4"/>
  <c r="I66" i="4"/>
  <c r="I67" i="4"/>
  <c r="I68" i="4"/>
  <c r="I69" i="4"/>
  <c r="I70" i="4"/>
  <c r="I71" i="4"/>
  <c r="I72" i="4"/>
  <c r="I74" i="4"/>
  <c r="I77" i="4"/>
  <c r="I78" i="4"/>
  <c r="I79" i="4"/>
  <c r="I85" i="4"/>
  <c r="I86" i="4"/>
  <c r="I87" i="4"/>
  <c r="I88" i="4"/>
  <c r="I89" i="4"/>
  <c r="I92" i="4"/>
  <c r="I95" i="4"/>
  <c r="I98" i="4"/>
  <c r="I101" i="4"/>
  <c r="I103" i="4"/>
  <c r="I104" i="4"/>
  <c r="I113" i="4"/>
  <c r="I114" i="4"/>
  <c r="I115" i="4"/>
  <c r="I119" i="4"/>
  <c r="I122" i="4"/>
  <c r="I126" i="4"/>
  <c r="I127" i="4"/>
  <c r="I128" i="4"/>
  <c r="I130" i="4"/>
  <c r="I133" i="4"/>
  <c r="I134" i="4"/>
  <c r="I136" i="4"/>
  <c r="I137" i="4"/>
  <c r="I138" i="4"/>
  <c r="I139" i="4"/>
  <c r="I141" i="4"/>
  <c r="I142" i="4"/>
  <c r="I148" i="4"/>
  <c r="I149" i="4"/>
  <c r="I152" i="4"/>
  <c r="I153" i="4"/>
  <c r="I154" i="4"/>
  <c r="I155" i="4"/>
  <c r="I156" i="4"/>
  <c r="I157" i="4"/>
  <c r="I158" i="4"/>
  <c r="I159" i="4"/>
  <c r="I161" i="4"/>
  <c r="I162" i="4"/>
  <c r="I165" i="4"/>
  <c r="I166" i="4"/>
  <c r="I167" i="4"/>
  <c r="I168" i="4"/>
  <c r="I169" i="4"/>
  <c r="I170" i="4"/>
  <c r="I171" i="4"/>
  <c r="I172" i="4"/>
  <c r="I173" i="4"/>
  <c r="I174" i="4"/>
  <c r="I176" i="4"/>
  <c r="I177" i="4"/>
  <c r="I178" i="4"/>
  <c r="I179" i="4"/>
  <c r="I183" i="4"/>
  <c r="I184" i="4"/>
  <c r="I186" i="4"/>
  <c r="I187" i="4"/>
  <c r="I188" i="4"/>
  <c r="I189" i="4"/>
  <c r="I191" i="4"/>
  <c r="I192" i="4"/>
  <c r="I193" i="4"/>
  <c r="I194" i="4"/>
  <c r="I195" i="4"/>
  <c r="I196" i="4"/>
  <c r="I197" i="4"/>
  <c r="I198" i="4"/>
  <c r="I199" i="4"/>
  <c r="I202" i="4"/>
  <c r="I203" i="4"/>
  <c r="I204" i="4"/>
  <c r="I205" i="4"/>
  <c r="I206" i="4"/>
  <c r="I208" i="4"/>
  <c r="I209" i="4"/>
  <c r="I210" i="4"/>
  <c r="I211" i="4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" i="5"/>
  <c r="I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" i="5"/>
  <c r="J212" i="6" l="1"/>
  <c r="M168" i="7"/>
  <c r="M144" i="7"/>
  <c r="M112" i="7"/>
  <c r="M104" i="7"/>
  <c r="M80" i="7"/>
  <c r="M48" i="7"/>
  <c r="M208" i="7"/>
  <c r="M40" i="7"/>
  <c r="J212" i="5"/>
  <c r="H212" i="6"/>
  <c r="M176" i="7"/>
  <c r="M16" i="7"/>
  <c r="K2" i="4"/>
  <c r="I212" i="4"/>
  <c r="M160" i="7"/>
  <c r="M96" i="7"/>
  <c r="M32" i="7"/>
  <c r="M152" i="7"/>
  <c r="M88" i="7"/>
  <c r="M24" i="7"/>
  <c r="M200" i="7"/>
  <c r="M136" i="7"/>
  <c r="M72" i="7"/>
  <c r="M8" i="7"/>
  <c r="M192" i="7"/>
  <c r="M128" i="7"/>
  <c r="M64" i="7"/>
  <c r="M184" i="7"/>
  <c r="M120" i="7"/>
  <c r="M56" i="7"/>
  <c r="M207" i="7"/>
  <c r="M199" i="7"/>
  <c r="M191" i="7"/>
  <c r="M183" i="7"/>
  <c r="M175" i="7"/>
  <c r="M167" i="7"/>
  <c r="M159" i="7"/>
  <c r="M151" i="7"/>
  <c r="M143" i="7"/>
  <c r="M135" i="7"/>
  <c r="M127" i="7"/>
  <c r="M119" i="7"/>
  <c r="M111" i="7"/>
  <c r="M103" i="7"/>
  <c r="M95" i="7"/>
  <c r="M87" i="7"/>
  <c r="M79" i="7"/>
  <c r="M71" i="7"/>
  <c r="M63" i="7"/>
  <c r="M55" i="7"/>
  <c r="M47" i="7"/>
  <c r="M39" i="7"/>
  <c r="M31" i="7"/>
  <c r="M23" i="7"/>
  <c r="M15" i="7"/>
  <c r="M7" i="7"/>
  <c r="L137" i="7"/>
  <c r="N137" i="7" s="1"/>
  <c r="M206" i="7"/>
  <c r="M198" i="7"/>
  <c r="M190" i="7"/>
  <c r="M182" i="7"/>
  <c r="M174" i="7"/>
  <c r="M166" i="7"/>
  <c r="M158" i="7"/>
  <c r="M150" i="7"/>
  <c r="M142" i="7"/>
  <c r="M134" i="7"/>
  <c r="M126" i="7"/>
  <c r="M118" i="7"/>
  <c r="M110" i="7"/>
  <c r="M102" i="7"/>
  <c r="M94" i="7"/>
  <c r="M86" i="7"/>
  <c r="M78" i="7"/>
  <c r="M70" i="7"/>
  <c r="M62" i="7"/>
  <c r="M54" i="7"/>
  <c r="M46" i="7"/>
  <c r="M38" i="7"/>
  <c r="M30" i="7"/>
  <c r="M22" i="7"/>
  <c r="M14" i="7"/>
  <c r="M6" i="7"/>
  <c r="L50" i="7"/>
  <c r="N50" i="7" s="1"/>
  <c r="M205" i="7"/>
  <c r="M197" i="7"/>
  <c r="M189" i="7"/>
  <c r="M181" i="7"/>
  <c r="M173" i="7"/>
  <c r="M165" i="7"/>
  <c r="M157" i="7"/>
  <c r="M149" i="7"/>
  <c r="M141" i="7"/>
  <c r="M133" i="7"/>
  <c r="M125" i="7"/>
  <c r="M117" i="7"/>
  <c r="M109" i="7"/>
  <c r="M101" i="7"/>
  <c r="M93" i="7"/>
  <c r="M85" i="7"/>
  <c r="M77" i="7"/>
  <c r="M69" i="7"/>
  <c r="M61" i="7"/>
  <c r="M53" i="7"/>
  <c r="M45" i="7"/>
  <c r="M37" i="7"/>
  <c r="M29" i="7"/>
  <c r="M21" i="7"/>
  <c r="M13" i="7"/>
  <c r="M5" i="7"/>
  <c r="M2" i="7"/>
  <c r="M204" i="7"/>
  <c r="M196" i="7"/>
  <c r="M188" i="7"/>
  <c r="M180" i="7"/>
  <c r="M172" i="7"/>
  <c r="M164" i="7"/>
  <c r="M156" i="7"/>
  <c r="M148" i="7"/>
  <c r="M140" i="7"/>
  <c r="M132" i="7"/>
  <c r="M124" i="7"/>
  <c r="M116" i="7"/>
  <c r="M108" i="7"/>
  <c r="M100" i="7"/>
  <c r="M92" i="7"/>
  <c r="M84" i="7"/>
  <c r="M76" i="7"/>
  <c r="M68" i="7"/>
  <c r="M60" i="7"/>
  <c r="M52" i="7"/>
  <c r="M44" i="7"/>
  <c r="M36" i="7"/>
  <c r="M28" i="7"/>
  <c r="M20" i="7"/>
  <c r="M12" i="7"/>
  <c r="M4" i="7"/>
  <c r="M211" i="7"/>
  <c r="M203" i="7"/>
  <c r="M195" i="7"/>
  <c r="M187" i="7"/>
  <c r="M179" i="7"/>
  <c r="M171" i="7"/>
  <c r="M163" i="7"/>
  <c r="M155" i="7"/>
  <c r="M147" i="7"/>
  <c r="M139" i="7"/>
  <c r="M131" i="7"/>
  <c r="M123" i="7"/>
  <c r="M115" i="7"/>
  <c r="M107" i="7"/>
  <c r="M99" i="7"/>
  <c r="M91" i="7"/>
  <c r="M83" i="7"/>
  <c r="M75" i="7"/>
  <c r="M67" i="7"/>
  <c r="M59" i="7"/>
  <c r="M51" i="7"/>
  <c r="M43" i="7"/>
  <c r="M35" i="7"/>
  <c r="M27" i="7"/>
  <c r="M19" i="7"/>
  <c r="M11" i="7"/>
  <c r="M3" i="7"/>
  <c r="M210" i="7"/>
  <c r="M202" i="7"/>
  <c r="M194" i="7"/>
  <c r="M186" i="7"/>
  <c r="M178" i="7"/>
  <c r="M170" i="7"/>
  <c r="M162" i="7"/>
  <c r="M154" i="7"/>
  <c r="M146" i="7"/>
  <c r="M138" i="7"/>
  <c r="M130" i="7"/>
  <c r="M122" i="7"/>
  <c r="M114" i="7"/>
  <c r="M106" i="7"/>
  <c r="M98" i="7"/>
  <c r="M90" i="7"/>
  <c r="M82" i="7"/>
  <c r="M74" i="7"/>
  <c r="M66" i="7"/>
  <c r="M58" i="7"/>
  <c r="M42" i="7"/>
  <c r="M34" i="7"/>
  <c r="M26" i="7"/>
  <c r="M18" i="7"/>
  <c r="M10" i="7"/>
  <c r="M209" i="7"/>
  <c r="M201" i="7"/>
  <c r="M193" i="7"/>
  <c r="M185" i="7"/>
  <c r="M177" i="7"/>
  <c r="M169" i="7"/>
  <c r="M161" i="7"/>
  <c r="M153" i="7"/>
  <c r="M145" i="7"/>
  <c r="M129" i="7"/>
  <c r="M121" i="7"/>
  <c r="M113" i="7"/>
  <c r="M105" i="7"/>
  <c r="M97" i="7"/>
  <c r="M89" i="7"/>
  <c r="M81" i="7"/>
  <c r="M73" i="7"/>
  <c r="M65" i="7"/>
  <c r="M57" i="7"/>
  <c r="M49" i="7"/>
  <c r="M41" i="7"/>
  <c r="M33" i="7"/>
  <c r="M25" i="7"/>
  <c r="M17" i="7"/>
  <c r="M9" i="7"/>
  <c r="H212" i="5"/>
</calcChain>
</file>

<file path=xl/sharedStrings.xml><?xml version="1.0" encoding="utf-8"?>
<sst xmlns="http://schemas.openxmlformats.org/spreadsheetml/2006/main" count="5007" uniqueCount="749">
  <si>
    <t>Plant Id</t>
  </si>
  <si>
    <t>Plant Name</t>
  </si>
  <si>
    <t>Plant State</t>
  </si>
  <si>
    <t>County</t>
  </si>
  <si>
    <t>Balancing Authority Code</t>
  </si>
  <si>
    <t>Generator Id</t>
  </si>
  <si>
    <t># of generators</t>
  </si>
  <si>
    <t>Avg Age</t>
  </si>
  <si>
    <t>Summer Capacity (MW)</t>
  </si>
  <si>
    <t>Barry</t>
  </si>
  <si>
    <t>Alabama Power Co</t>
  </si>
  <si>
    <t>Investor Owned</t>
  </si>
  <si>
    <t>AL</t>
  </si>
  <si>
    <t>Mobile</t>
  </si>
  <si>
    <t>SOCO</t>
  </si>
  <si>
    <t>[4, 5]</t>
  </si>
  <si>
    <t>E C Gaston</t>
  </si>
  <si>
    <t>Shelby</t>
  </si>
  <si>
    <t>[5]</t>
  </si>
  <si>
    <t>Platte</t>
  </si>
  <si>
    <t>City of Grand Island - (NE)</t>
  </si>
  <si>
    <t>Municipal</t>
  </si>
  <si>
    <t>NE</t>
  </si>
  <si>
    <t>Hall</t>
  </si>
  <si>
    <t>SWPP</t>
  </si>
  <si>
    <t>[1]</t>
  </si>
  <si>
    <t>Whelan Energy Center</t>
  </si>
  <si>
    <t>City of Hastings - (NE)</t>
  </si>
  <si>
    <t>Adams</t>
  </si>
  <si>
    <t>[1, 2]</t>
  </si>
  <si>
    <t>Holcomb</t>
  </si>
  <si>
    <t>Sunflower Electric Power Corp</t>
  </si>
  <si>
    <t>Cooperative</t>
  </si>
  <si>
    <t>KS</t>
  </si>
  <si>
    <t>Finney</t>
  </si>
  <si>
    <t>Cholla</t>
  </si>
  <si>
    <t>Arizona Public Service Co</t>
  </si>
  <si>
    <t>AZ</t>
  </si>
  <si>
    <t>Navajo</t>
  </si>
  <si>
    <t>AZPS</t>
  </si>
  <si>
    <t>[3, 1]</t>
  </si>
  <si>
    <t>Cross</t>
  </si>
  <si>
    <t>South Carolina Public Service Authority</t>
  </si>
  <si>
    <t>State</t>
  </si>
  <si>
    <t>SC</t>
  </si>
  <si>
    <t>Berkeley</t>
  </si>
  <si>
    <t>[2, 4, 3, 1]</t>
  </si>
  <si>
    <t>Seminole (FL)</t>
  </si>
  <si>
    <t>Seminole Electric Cooperative Inc</t>
  </si>
  <si>
    <t>FL</t>
  </si>
  <si>
    <t>Putnam</t>
  </si>
  <si>
    <t>SEC</t>
  </si>
  <si>
    <t>Apache Station</t>
  </si>
  <si>
    <t>Arizona Electric Pwr Coop Inc</t>
  </si>
  <si>
    <t>Cochise</t>
  </si>
  <si>
    <t>WALC</t>
  </si>
  <si>
    <t>[ST3]</t>
  </si>
  <si>
    <t>GREC</t>
  </si>
  <si>
    <t>Grand River Dam Authority</t>
  </si>
  <si>
    <t>OK</t>
  </si>
  <si>
    <t>Mayes</t>
  </si>
  <si>
    <t>[2]</t>
  </si>
  <si>
    <t>Limestone</t>
  </si>
  <si>
    <t>NRG Texas Power LLC</t>
  </si>
  <si>
    <t>NaN</t>
  </si>
  <si>
    <t>TX</t>
  </si>
  <si>
    <t>ERCO</t>
  </si>
  <si>
    <t>Comanche (CO)</t>
  </si>
  <si>
    <t>Public Service Co of Colorado</t>
  </si>
  <si>
    <t>CO</t>
  </si>
  <si>
    <t>Pueblo</t>
  </si>
  <si>
    <t>WACM</t>
  </si>
  <si>
    <t>[1, 2, 3]</t>
  </si>
  <si>
    <t>Hayden</t>
  </si>
  <si>
    <t>Routt</t>
  </si>
  <si>
    <t>PSCO</t>
  </si>
  <si>
    <t>[2, 1]</t>
  </si>
  <si>
    <t>Stanton Energy Center</t>
  </si>
  <si>
    <t>Orlando Utilities Comm</t>
  </si>
  <si>
    <t>Orange</t>
  </si>
  <si>
    <t>FMPP</t>
  </si>
  <si>
    <t>Indian River Generating Station</t>
  </si>
  <si>
    <t>Indian River Operations Inc</t>
  </si>
  <si>
    <t>DE</t>
  </si>
  <si>
    <t>Sussex</t>
  </si>
  <si>
    <t>PJM</t>
  </si>
  <si>
    <t>[4]</t>
  </si>
  <si>
    <t>Brandon Shores</t>
  </si>
  <si>
    <t>Brandon Shores LLC</t>
  </si>
  <si>
    <t>MD</t>
  </si>
  <si>
    <t>Anne Arundel</t>
  </si>
  <si>
    <t>Crystal River</t>
  </si>
  <si>
    <t>Duke Energy Florida, LLC</t>
  </si>
  <si>
    <t>Citrus</t>
  </si>
  <si>
    <t>FPC</t>
  </si>
  <si>
    <t>[5, ST4]</t>
  </si>
  <si>
    <t>Big Bend</t>
  </si>
  <si>
    <t>Tampa Electric Co</t>
  </si>
  <si>
    <t>Hillsborough</t>
  </si>
  <si>
    <t>TEC</t>
  </si>
  <si>
    <t>[ST4]</t>
  </si>
  <si>
    <t>Northside Generating Station</t>
  </si>
  <si>
    <t>JEA</t>
  </si>
  <si>
    <t>Duval</t>
  </si>
  <si>
    <t>Bowen</t>
  </si>
  <si>
    <t>Georgia Power Co</t>
  </si>
  <si>
    <t>GA</t>
  </si>
  <si>
    <t>Bartow</t>
  </si>
  <si>
    <t>[3, 1, 4, 2]</t>
  </si>
  <si>
    <t>E D Edwards</t>
  </si>
  <si>
    <t>Illinois Power Resources Generating LLC</t>
  </si>
  <si>
    <t>IL</t>
  </si>
  <si>
    <t>Peoria</t>
  </si>
  <si>
    <t>MISO</t>
  </si>
  <si>
    <t>[3, 2]</t>
  </si>
  <si>
    <t>Kincaid Generation LLC</t>
  </si>
  <si>
    <t>Dynegy Kincaid Generation</t>
  </si>
  <si>
    <t>Christian</t>
  </si>
  <si>
    <t>Powerton</t>
  </si>
  <si>
    <t>Midwest Generations EME LLC</t>
  </si>
  <si>
    <t>Tazewell</t>
  </si>
  <si>
    <t>[6, 5]</t>
  </si>
  <si>
    <t>Waukegan</t>
  </si>
  <si>
    <t>Lake</t>
  </si>
  <si>
    <t>[8, 7]</t>
  </si>
  <si>
    <t>Will County</t>
  </si>
  <si>
    <t>Will</t>
  </si>
  <si>
    <t>Joppa Steam</t>
  </si>
  <si>
    <t>Electric Energy Inc</t>
  </si>
  <si>
    <t>Massac</t>
  </si>
  <si>
    <t>GLHB</t>
  </si>
  <si>
    <t>[2, 6, 1, 4, 5, 3]</t>
  </si>
  <si>
    <t>Baldwin Energy Complex</t>
  </si>
  <si>
    <t>Dynegy Midwest Generation Inc</t>
  </si>
  <si>
    <t>Randolph</t>
  </si>
  <si>
    <t>Dallman</t>
  </si>
  <si>
    <t>City of Springfield - (IL)</t>
  </si>
  <si>
    <t>Sangamon</t>
  </si>
  <si>
    <t>[4, 3]</t>
  </si>
  <si>
    <t>Marion</t>
  </si>
  <si>
    <t>Southern Illinois Power Coop</t>
  </si>
  <si>
    <t>Williamson</t>
  </si>
  <si>
    <t>[3, 1, 2]</t>
  </si>
  <si>
    <t>Clifty Creek</t>
  </si>
  <si>
    <t>Indiana-Kentucky Electric Corp</t>
  </si>
  <si>
    <t>IN</t>
  </si>
  <si>
    <t>Jefferson</t>
  </si>
  <si>
    <t>[6, 1, 5, 2, 3, 4]</t>
  </si>
  <si>
    <t>AES Petersburg</t>
  </si>
  <si>
    <t>Indianapolis Power &amp; Light Co</t>
  </si>
  <si>
    <t>Pike</t>
  </si>
  <si>
    <t>[ST2, 4, ST3]</t>
  </si>
  <si>
    <t>Michigan City</t>
  </si>
  <si>
    <t>Northern Indiana Pub Serv Co</t>
  </si>
  <si>
    <t>LaPorte</t>
  </si>
  <si>
    <t>[12]</t>
  </si>
  <si>
    <t>Cayuga</t>
  </si>
  <si>
    <t>Duke Energy Indiana, LLC</t>
  </si>
  <si>
    <t>Vermillion</t>
  </si>
  <si>
    <t>F B Culley</t>
  </si>
  <si>
    <t>Southern Indiana Gas &amp; Elec Co</t>
  </si>
  <si>
    <t>Warrick</t>
  </si>
  <si>
    <t>[2, 3]</t>
  </si>
  <si>
    <t>Whitewater Valley</t>
  </si>
  <si>
    <t>City of Richmond - (IN)</t>
  </si>
  <si>
    <t>Wayne</t>
  </si>
  <si>
    <t>Lansing</t>
  </si>
  <si>
    <t>Interstate Power and Light Co</t>
  </si>
  <si>
    <t>IA</t>
  </si>
  <si>
    <t>Allamakee</t>
  </si>
  <si>
    <t>Prairie Creek</t>
  </si>
  <si>
    <t>Linn</t>
  </si>
  <si>
    <t>Walter Scott Jr Energy Center</t>
  </si>
  <si>
    <t>MidAmerican Energy Co</t>
  </si>
  <si>
    <t>Pottawattamie</t>
  </si>
  <si>
    <t>[3, 4]</t>
  </si>
  <si>
    <t>George Neal North</t>
  </si>
  <si>
    <t>Woodbury</t>
  </si>
  <si>
    <t>[3]</t>
  </si>
  <si>
    <t>Burlington (IA)</t>
  </si>
  <si>
    <t>Des Moines</t>
  </si>
  <si>
    <t>Muscatine Plant #1</t>
  </si>
  <si>
    <t>Board of Water Electric &amp; Communications</t>
  </si>
  <si>
    <t>Muscatine</t>
  </si>
  <si>
    <t>[8, 8A, 9, 7]</t>
  </si>
  <si>
    <t>La Cygne</t>
  </si>
  <si>
    <t>Evergy Metro</t>
  </si>
  <si>
    <t>Lawrence Energy Center</t>
  </si>
  <si>
    <t>Evergy Kansas Central, Inc</t>
  </si>
  <si>
    <t>Douglas</t>
  </si>
  <si>
    <t>E W Brown</t>
  </si>
  <si>
    <t>Kentucky Utilities Co</t>
  </si>
  <si>
    <t>KY</t>
  </si>
  <si>
    <t>Mercer</t>
  </si>
  <si>
    <t>LGEE</t>
  </si>
  <si>
    <t>Ghent</t>
  </si>
  <si>
    <t>Carroll</t>
  </si>
  <si>
    <t>[1, 4, 2, 3]</t>
  </si>
  <si>
    <t>Mill Creek (KY)</t>
  </si>
  <si>
    <t>Louisville Gas &amp; Electric Co</t>
  </si>
  <si>
    <t>[1, 2, 4, 3]</t>
  </si>
  <si>
    <t>Shawnee</t>
  </si>
  <si>
    <t>Tennessee Valley Authority</t>
  </si>
  <si>
    <t>Federal</t>
  </si>
  <si>
    <t>McCracken</t>
  </si>
  <si>
    <t>TVA</t>
  </si>
  <si>
    <t>[9, 1, 5, 7, 4, 8, 6, 3, 2]</t>
  </si>
  <si>
    <t>Cooper</t>
  </si>
  <si>
    <t>East Kentucky Power Coop, Inc</t>
  </si>
  <si>
    <t>Pulaski</t>
  </si>
  <si>
    <t>R S Nelson</t>
  </si>
  <si>
    <t>Entergy Louisiana LLC</t>
  </si>
  <si>
    <t>LA</t>
  </si>
  <si>
    <t>Calcasieu</t>
  </si>
  <si>
    <t>[6]</t>
  </si>
  <si>
    <t>Herbert A Wagner</t>
  </si>
  <si>
    <t>H.A. Wagner LLC</t>
  </si>
  <si>
    <t>Morgantown Generating Plant</t>
  </si>
  <si>
    <t>Lanyard Power Holdings, LLC</t>
  </si>
  <si>
    <t>Charles</t>
  </si>
  <si>
    <t>[ST1, ST2]</t>
  </si>
  <si>
    <t>Dan E Karn</t>
  </si>
  <si>
    <t>Consumers Energy Co</t>
  </si>
  <si>
    <t>MI</t>
  </si>
  <si>
    <t>Bay</t>
  </si>
  <si>
    <t>[1B, 2B, 2A, 1A]</t>
  </si>
  <si>
    <t>J H Campbell</t>
  </si>
  <si>
    <t>Ottawa</t>
  </si>
  <si>
    <t>[2, 3, 1]</t>
  </si>
  <si>
    <t>Monroe (MI)</t>
  </si>
  <si>
    <t>DTE Electric Company</t>
  </si>
  <si>
    <t>Monroe</t>
  </si>
  <si>
    <t>[2, 1, 4, 3]</t>
  </si>
  <si>
    <t>St Clair</t>
  </si>
  <si>
    <t>[7, 2, 3, 6]</t>
  </si>
  <si>
    <t>Trenton Channel</t>
  </si>
  <si>
    <t>[9]</t>
  </si>
  <si>
    <t>Erickson Station</t>
  </si>
  <si>
    <t>Lansing Board of Water and Light</t>
  </si>
  <si>
    <t>Eaton</t>
  </si>
  <si>
    <t>Clay Boswell</t>
  </si>
  <si>
    <t>ALLETE, Inc.</t>
  </si>
  <si>
    <t>MN</t>
  </si>
  <si>
    <t>Itasca</t>
  </si>
  <si>
    <t>Allen S King</t>
  </si>
  <si>
    <t>Northern States Power Co - Minnesota</t>
  </si>
  <si>
    <t>Washington</t>
  </si>
  <si>
    <t>Hawthorn</t>
  </si>
  <si>
    <t>MO</t>
  </si>
  <si>
    <t>Jackson</t>
  </si>
  <si>
    <t>Labadie</t>
  </si>
  <si>
    <t>Union Electric Co - (MO)</t>
  </si>
  <si>
    <t>Franklin</t>
  </si>
  <si>
    <t>[1, 2, 3, 4]</t>
  </si>
  <si>
    <t>Meramec</t>
  </si>
  <si>
    <t>St Louis</t>
  </si>
  <si>
    <t>Sioux</t>
  </si>
  <si>
    <t>St Charles</t>
  </si>
  <si>
    <t>New Madrid</t>
  </si>
  <si>
    <t>Associated Electric Coop, Inc</t>
  </si>
  <si>
    <t>AECI</t>
  </si>
  <si>
    <t>Thomas Hill</t>
  </si>
  <si>
    <t>Lon Wright</t>
  </si>
  <si>
    <t>City of Fremont - (NE)</t>
  </si>
  <si>
    <t>Dodge</t>
  </si>
  <si>
    <t>[7, 8, 6]</t>
  </si>
  <si>
    <t>Sheldon</t>
  </si>
  <si>
    <t>Nebraska Public Power District</t>
  </si>
  <si>
    <t>Political Subdivision</t>
  </si>
  <si>
    <t>Lancaster</t>
  </si>
  <si>
    <t>North Omaha</t>
  </si>
  <si>
    <t>Omaha Public Power District</t>
  </si>
  <si>
    <t>[5, 4]</t>
  </si>
  <si>
    <t>Merrimack</t>
  </si>
  <si>
    <t>Granite Shore Power</t>
  </si>
  <si>
    <t>NH</t>
  </si>
  <si>
    <t>ISNE</t>
  </si>
  <si>
    <t>Four Corners</t>
  </si>
  <si>
    <t>NM</t>
  </si>
  <si>
    <t>San Juan</t>
  </si>
  <si>
    <t>Public Service Co of NM</t>
  </si>
  <si>
    <t>PNM</t>
  </si>
  <si>
    <t>[4, 1]</t>
  </si>
  <si>
    <t>Roxboro</t>
  </si>
  <si>
    <t>Duke Energy Progress - (NC)</t>
  </si>
  <si>
    <t>NC</t>
  </si>
  <si>
    <t>Person</t>
  </si>
  <si>
    <t>CPLE</t>
  </si>
  <si>
    <t>[4, 1, 3, 2]</t>
  </si>
  <si>
    <t>G G Allen</t>
  </si>
  <si>
    <t>Duke Energy Carolinas, LLC</t>
  </si>
  <si>
    <t>Gaston</t>
  </si>
  <si>
    <t>DUK</t>
  </si>
  <si>
    <t>[5, 1]</t>
  </si>
  <si>
    <t>James E. Rogers Energy Complex</t>
  </si>
  <si>
    <t>Cleveland</t>
  </si>
  <si>
    <t>[5, 6]</t>
  </si>
  <si>
    <t>Marshall (NC)</t>
  </si>
  <si>
    <t>Catawba</t>
  </si>
  <si>
    <t>R M Heskett</t>
  </si>
  <si>
    <t>Montana-Dakota Utilities Co</t>
  </si>
  <si>
    <t>ND</t>
  </si>
  <si>
    <t>Morton</t>
  </si>
  <si>
    <t>Leland Olds</t>
  </si>
  <si>
    <t>Basin Electric Power Coop</t>
  </si>
  <si>
    <t>Milton R Young</t>
  </si>
  <si>
    <t>Minnkota Power Coop, Inc</t>
  </si>
  <si>
    <t>Oliver</t>
  </si>
  <si>
    <t>Cardinal</t>
  </si>
  <si>
    <t>Cardinal Operating Company</t>
  </si>
  <si>
    <t>OH</t>
  </si>
  <si>
    <t>Miami Fort</t>
  </si>
  <si>
    <t>Luminant Miami Fort</t>
  </si>
  <si>
    <t>Hamilton</t>
  </si>
  <si>
    <t>[7, 8]</t>
  </si>
  <si>
    <t>Avon Lake</t>
  </si>
  <si>
    <t>GenOn Power Midwest, LP</t>
  </si>
  <si>
    <t>Lorain</t>
  </si>
  <si>
    <t>W H Sammis</t>
  </si>
  <si>
    <t>Energy Harbor Generation LLC</t>
  </si>
  <si>
    <t>[7, 5, 6]</t>
  </si>
  <si>
    <t>Kyger Creek</t>
  </si>
  <si>
    <t>Ohio Valley Electric Corp</t>
  </si>
  <si>
    <t>Gallia</t>
  </si>
  <si>
    <t>[4, 2, 3, 5, 1]</t>
  </si>
  <si>
    <t>Dover</t>
  </si>
  <si>
    <t>City of Dover - (OH)</t>
  </si>
  <si>
    <t>Tuscarawas</t>
  </si>
  <si>
    <t>Orrville</t>
  </si>
  <si>
    <t>City of Orrville - (OH)</t>
  </si>
  <si>
    <t>[10, 9]</t>
  </si>
  <si>
    <t>Painesville</t>
  </si>
  <si>
    <t>City of Painesville</t>
  </si>
  <si>
    <t>[ST2, 7, 3, 5]</t>
  </si>
  <si>
    <t>Muskogee</t>
  </si>
  <si>
    <t>Oklahoma Gas &amp; Electric Co</t>
  </si>
  <si>
    <t>Northeastern</t>
  </si>
  <si>
    <t>Public Service Co of Oklahoma</t>
  </si>
  <si>
    <t>Rogers</t>
  </si>
  <si>
    <t>Conemaugh</t>
  </si>
  <si>
    <t>KeyCon Operating LLC</t>
  </si>
  <si>
    <t>PA</t>
  </si>
  <si>
    <t>Indiana</t>
  </si>
  <si>
    <t>Homer City Generating Station</t>
  </si>
  <si>
    <t>NRG Homer City Services LLC</t>
  </si>
  <si>
    <t>Seward (PA)</t>
  </si>
  <si>
    <t>Seward Generating LLC</t>
  </si>
  <si>
    <t>[FB1]</t>
  </si>
  <si>
    <t>Keystone</t>
  </si>
  <si>
    <t>Armstrong</t>
  </si>
  <si>
    <t>Brunner Island</t>
  </si>
  <si>
    <t>Brunner Island LLC</t>
  </si>
  <si>
    <t>York</t>
  </si>
  <si>
    <t>TalenEnergy Montour</t>
  </si>
  <si>
    <t>TalenEnergy Montour LLC</t>
  </si>
  <si>
    <t>Montour</t>
  </si>
  <si>
    <t>Wateree</t>
  </si>
  <si>
    <t>Dominion Energy South Carolina, Inc</t>
  </si>
  <si>
    <t>Richland</t>
  </si>
  <si>
    <t>SCEG</t>
  </si>
  <si>
    <t>Williams</t>
  </si>
  <si>
    <t>South Carolina Genertg Co, Inc</t>
  </si>
  <si>
    <t>[ST1]</t>
  </si>
  <si>
    <t>Bull Run</t>
  </si>
  <si>
    <t>TN</t>
  </si>
  <si>
    <t>Anderson</t>
  </si>
  <si>
    <t>Cumberland (TN)</t>
  </si>
  <si>
    <t>Stewart</t>
  </si>
  <si>
    <t>Gallatin (TN)</t>
  </si>
  <si>
    <t>Sumner</t>
  </si>
  <si>
    <t>Kingston</t>
  </si>
  <si>
    <t>Roane</t>
  </si>
  <si>
    <t>[4, 1, 9, 5, 3, 6, 7, 2, 8]</t>
  </si>
  <si>
    <t>W A Parish</t>
  </si>
  <si>
    <t>Fort Bend</t>
  </si>
  <si>
    <t>[6, 8, 5, 7]</t>
  </si>
  <si>
    <t>Chesterfield</t>
  </si>
  <si>
    <t>Virginia Electric &amp; Power Co</t>
  </si>
  <si>
    <t>VA</t>
  </si>
  <si>
    <t>Transalta Centralia Generation</t>
  </si>
  <si>
    <t>TransAlta Centralia Gen LLC</t>
  </si>
  <si>
    <t>WA</t>
  </si>
  <si>
    <t>Lewis</t>
  </si>
  <si>
    <t>BPAT</t>
  </si>
  <si>
    <t>John E Amos</t>
  </si>
  <si>
    <t>Appalachian Power Co</t>
  </si>
  <si>
    <t>WV</t>
  </si>
  <si>
    <t>FirstEnergy Fort Martin Power Station</t>
  </si>
  <si>
    <t>Monongahela Power Co</t>
  </si>
  <si>
    <t>Monongalia</t>
  </si>
  <si>
    <t>FirstEnergy Harrison Power Station</t>
  </si>
  <si>
    <t>Harrison</t>
  </si>
  <si>
    <t>[1, 3, 2]</t>
  </si>
  <si>
    <t>Mitchell (WV)</t>
  </si>
  <si>
    <t>Kentucky Power Co</t>
  </si>
  <si>
    <t>Marshall</t>
  </si>
  <si>
    <t>Mt Storm</t>
  </si>
  <si>
    <t>Grant</t>
  </si>
  <si>
    <t>South Oak Creek</t>
  </si>
  <si>
    <t>Wisconsin Electric Power Co</t>
  </si>
  <si>
    <t>WI</t>
  </si>
  <si>
    <t>Milwaukee</t>
  </si>
  <si>
    <t>[6, 5, 8, 7]</t>
  </si>
  <si>
    <t>Edgewater</t>
  </si>
  <si>
    <t>Wisconsin Power &amp; Light Co</t>
  </si>
  <si>
    <t>Sheboygan</t>
  </si>
  <si>
    <t>Weston</t>
  </si>
  <si>
    <t>Wisconsin Public Service Corp</t>
  </si>
  <si>
    <t>Marathon</t>
  </si>
  <si>
    <t>Dave Johnston</t>
  </si>
  <si>
    <t>PacifiCorp</t>
  </si>
  <si>
    <t>WY</t>
  </si>
  <si>
    <t>Converse</t>
  </si>
  <si>
    <t>PACE</t>
  </si>
  <si>
    <t>[1, 3, 4, 2]</t>
  </si>
  <si>
    <t>Naughton</t>
  </si>
  <si>
    <t>Lincoln</t>
  </si>
  <si>
    <t>John P Madgett</t>
  </si>
  <si>
    <t>Dairyland Power Coop</t>
  </si>
  <si>
    <t>Buffalo</t>
  </si>
  <si>
    <t>James H Miller Jr</t>
  </si>
  <si>
    <t>[4, 3, 2, 1]</t>
  </si>
  <si>
    <t>Pleasants Power Station</t>
  </si>
  <si>
    <t>Pleasants</t>
  </si>
  <si>
    <t>White Bluff</t>
  </si>
  <si>
    <t>Entergy Arkansas LLC</t>
  </si>
  <si>
    <t>AR</t>
  </si>
  <si>
    <t>Newton</t>
  </si>
  <si>
    <t>Illinois Power Generating Co</t>
  </si>
  <si>
    <t>Jasper</t>
  </si>
  <si>
    <t>East Bend</t>
  </si>
  <si>
    <t>Duke Energy Kentucky Inc</t>
  </si>
  <si>
    <t>Boone</t>
  </si>
  <si>
    <t>W H Zimmer</t>
  </si>
  <si>
    <t>Dynegy W H Zimmer</t>
  </si>
  <si>
    <t>Clermont</t>
  </si>
  <si>
    <t>Craig (CO)</t>
  </si>
  <si>
    <t>Tri-State G &amp; T Assn, Inc</t>
  </si>
  <si>
    <t>Moffat</t>
  </si>
  <si>
    <t>Coal Creek</t>
  </si>
  <si>
    <t>Great River Energy</t>
  </si>
  <si>
    <t>McLean</t>
  </si>
  <si>
    <t>Belle River</t>
  </si>
  <si>
    <t>H L Spurlock</t>
  </si>
  <si>
    <t>Mason</t>
  </si>
  <si>
    <t>[1, 4, 3, 2]</t>
  </si>
  <si>
    <t>Wansley</t>
  </si>
  <si>
    <t>Heard</t>
  </si>
  <si>
    <t>Big Cajun 2</t>
  </si>
  <si>
    <t>Louisiana Generating LLC</t>
  </si>
  <si>
    <t>Pointe Coupee</t>
  </si>
  <si>
    <t>Nearman Creek</t>
  </si>
  <si>
    <t>City of Kansas City - (KS)</t>
  </si>
  <si>
    <t>Wyandotte</t>
  </si>
  <si>
    <t>Iatan</t>
  </si>
  <si>
    <t>Jeffrey Energy Center</t>
  </si>
  <si>
    <t>Pottawatomie</t>
  </si>
  <si>
    <t>Trimble County</t>
  </si>
  <si>
    <t>Trimble</t>
  </si>
  <si>
    <t>Victor J Daniel Jr</t>
  </si>
  <si>
    <t>Mississippi Power Co</t>
  </si>
  <si>
    <t>MS</t>
  </si>
  <si>
    <t>Gerald Gentleman</t>
  </si>
  <si>
    <t>R M Schahfer</t>
  </si>
  <si>
    <t>[18, 17]</t>
  </si>
  <si>
    <t>Sherburne County</t>
  </si>
  <si>
    <t>Sherburne</t>
  </si>
  <si>
    <t>[3, 2, 1]</t>
  </si>
  <si>
    <t>Sooner</t>
  </si>
  <si>
    <t>Noble</t>
  </si>
  <si>
    <t>Nebraska City</t>
  </si>
  <si>
    <t>Otoe</t>
  </si>
  <si>
    <t>Big Stone</t>
  </si>
  <si>
    <t>Otter Tail Power Co</t>
  </si>
  <si>
    <t>SD</t>
  </si>
  <si>
    <t>Wyodak</t>
  </si>
  <si>
    <t>Campbell</t>
  </si>
  <si>
    <t>Gibson</t>
  </si>
  <si>
    <t>[2, 3, 1, 5, 4]</t>
  </si>
  <si>
    <t>A B Brown</t>
  </si>
  <si>
    <t>Posey</t>
  </si>
  <si>
    <t>Flint Creek</t>
  </si>
  <si>
    <t>Southwestern Electric Power Co</t>
  </si>
  <si>
    <t>Benton</t>
  </si>
  <si>
    <t>Welsh</t>
  </si>
  <si>
    <t>Titus</t>
  </si>
  <si>
    <t>[1, 3]</t>
  </si>
  <si>
    <t>Martin Lake</t>
  </si>
  <si>
    <t>Luminant Generation Company LLC</t>
  </si>
  <si>
    <t>Rusk</t>
  </si>
  <si>
    <t>Rush Island</t>
  </si>
  <si>
    <t>Hunter</t>
  </si>
  <si>
    <t>UT</t>
  </si>
  <si>
    <t>Emery</t>
  </si>
  <si>
    <t>Rockport</t>
  </si>
  <si>
    <t>Indiana Michigan Power Co</t>
  </si>
  <si>
    <t>Spencer</t>
  </si>
  <si>
    <t>Coronado</t>
  </si>
  <si>
    <t>Salt River Project</t>
  </si>
  <si>
    <t>Apache</t>
  </si>
  <si>
    <t>SRP</t>
  </si>
  <si>
    <t>[CO2, CO1]</t>
  </si>
  <si>
    <t>Coleto Creek</t>
  </si>
  <si>
    <t>Coleto Creek Power LP</t>
  </si>
  <si>
    <t>Goliad</t>
  </si>
  <si>
    <t>Fayette Power Project</t>
  </si>
  <si>
    <t>Lower Colorado River Authority</t>
  </si>
  <si>
    <t>Fayette</t>
  </si>
  <si>
    <t>Oak Grove (TX)</t>
  </si>
  <si>
    <t>Robertson</t>
  </si>
  <si>
    <t>[OG1, OG2]</t>
  </si>
  <si>
    <t>San Miguel</t>
  </si>
  <si>
    <t>San Miguel Electric Coop, Inc</t>
  </si>
  <si>
    <t>Atascosa</t>
  </si>
  <si>
    <t>Brame Energy Center</t>
  </si>
  <si>
    <t>Cleco Power LLC</t>
  </si>
  <si>
    <t>Rapides</t>
  </si>
  <si>
    <t>Harrington</t>
  </si>
  <si>
    <t>Southwestern Public Service Co</t>
  </si>
  <si>
    <t>Potter</t>
  </si>
  <si>
    <t>Tolk</t>
  </si>
  <si>
    <t>Lamb</t>
  </si>
  <si>
    <t>John Twitty Energy Center</t>
  </si>
  <si>
    <t>City Utilities of Springfield - (MO)</t>
  </si>
  <si>
    <t>Greene</t>
  </si>
  <si>
    <t>Laramie River Station</t>
  </si>
  <si>
    <t>Merom</t>
  </si>
  <si>
    <t>Hoosier Energy R E C, Inc</t>
  </si>
  <si>
    <t>Sullivan</t>
  </si>
  <si>
    <t>Pawnee</t>
  </si>
  <si>
    <t>Morgan</t>
  </si>
  <si>
    <t>Winyah</t>
  </si>
  <si>
    <t>Georgetown</t>
  </si>
  <si>
    <t>Mayo</t>
  </si>
  <si>
    <t>Ottumwa</t>
  </si>
  <si>
    <t>Wapello</t>
  </si>
  <si>
    <t>Scherer</t>
  </si>
  <si>
    <t>[3, 2, 1, 4]</t>
  </si>
  <si>
    <t>Mountaineer</t>
  </si>
  <si>
    <t>Antelope Valley</t>
  </si>
  <si>
    <t>Intermountain Power Project</t>
  </si>
  <si>
    <t>Los Angeles Department of Water &amp; Power</t>
  </si>
  <si>
    <t>Millard</t>
  </si>
  <si>
    <t>LDWP</t>
  </si>
  <si>
    <t>R D Green</t>
  </si>
  <si>
    <t>Big Rivers Electric Corp</t>
  </si>
  <si>
    <t>Webster</t>
  </si>
  <si>
    <t>Independence Steam Electric Station</t>
  </si>
  <si>
    <t>Independence</t>
  </si>
  <si>
    <t>Louisa</t>
  </si>
  <si>
    <t>Rawhide</t>
  </si>
  <si>
    <t>Platte River Power Authority</t>
  </si>
  <si>
    <t>Larimer</t>
  </si>
  <si>
    <t>Sikeston Power Station</t>
  </si>
  <si>
    <t>City of Sikeston - (MO)</t>
  </si>
  <si>
    <t>Scott</t>
  </si>
  <si>
    <t>SPA</t>
  </si>
  <si>
    <t>Hugo</t>
  </si>
  <si>
    <t>Western Farmers Elec Coop, Inc</t>
  </si>
  <si>
    <t>Choctaw</t>
  </si>
  <si>
    <t>D B Wilson</t>
  </si>
  <si>
    <t>Ohio</t>
  </si>
  <si>
    <t>Major Oak Power</t>
  </si>
  <si>
    <t>Major Oak Power, LLC</t>
  </si>
  <si>
    <t>J K Spruce</t>
  </si>
  <si>
    <t>City of San Antonio - (TX)</t>
  </si>
  <si>
    <t>Bexar</t>
  </si>
  <si>
    <t>Clover</t>
  </si>
  <si>
    <t>Halifax</t>
  </si>
  <si>
    <t>George Neal South</t>
  </si>
  <si>
    <t>Neil Simpson II</t>
  </si>
  <si>
    <t>Black Hills Power, Inc.</t>
  </si>
  <si>
    <t>Bonanza</t>
  </si>
  <si>
    <t>Deseret Generation &amp; Tran Coop</t>
  </si>
  <si>
    <t>Uintah</t>
  </si>
  <si>
    <t>Pirkey</t>
  </si>
  <si>
    <t>Columbia (WI)</t>
  </si>
  <si>
    <t>Columbia</t>
  </si>
  <si>
    <t>Belews Creek</t>
  </si>
  <si>
    <t>Stokes</t>
  </si>
  <si>
    <t>Jim Bridger</t>
  </si>
  <si>
    <t>Sweetwater</t>
  </si>
  <si>
    <t>[2, 1, 3, 4]</t>
  </si>
  <si>
    <t>Huntington</t>
  </si>
  <si>
    <t>Gavin Power, LLC</t>
  </si>
  <si>
    <t>Ray D Nixon</t>
  </si>
  <si>
    <t>City of Colorado Springs - (CO)</t>
  </si>
  <si>
    <t>El Paso</t>
  </si>
  <si>
    <t>Coyote</t>
  </si>
  <si>
    <t>Springerville</t>
  </si>
  <si>
    <t>Tucson Electric Power Co</t>
  </si>
  <si>
    <t>TEPC</t>
  </si>
  <si>
    <t>[1, 3, 2, 4]</t>
  </si>
  <si>
    <t>North Valmy</t>
  </si>
  <si>
    <t>Sierra Pacific Power Co</t>
  </si>
  <si>
    <t>NV</t>
  </si>
  <si>
    <t>Humboldt</t>
  </si>
  <si>
    <t>NEVP</t>
  </si>
  <si>
    <t>Cheswick Power Plant</t>
  </si>
  <si>
    <t>Allegheny</t>
  </si>
  <si>
    <t>Colver Green Energy</t>
  </si>
  <si>
    <t>Inter-Power/AhlCon Partners, L.P.</t>
  </si>
  <si>
    <t>Cambria</t>
  </si>
  <si>
    <t>[COLV]</t>
  </si>
  <si>
    <t>Grant Town Power Plant</t>
  </si>
  <si>
    <t>American Bituminous Power LP</t>
  </si>
  <si>
    <t>[GEN1]</t>
  </si>
  <si>
    <t>Ebensburg Power</t>
  </si>
  <si>
    <t>Ebensburg Power Co</t>
  </si>
  <si>
    <t>River Valley</t>
  </si>
  <si>
    <t>Le Flore</t>
  </si>
  <si>
    <t>[GEN1, GEN2]</t>
  </si>
  <si>
    <t>Westwood Generation LLC</t>
  </si>
  <si>
    <t>Rausch Creek Generation, LLC</t>
  </si>
  <si>
    <t>Schuylkill</t>
  </si>
  <si>
    <t>Panther Creek Energy Facility</t>
  </si>
  <si>
    <t>Panther Creek Power Operating, LLC</t>
  </si>
  <si>
    <t>Carbon</t>
  </si>
  <si>
    <t>Scrubgrass Reclamation CO. LP.</t>
  </si>
  <si>
    <t>Venango</t>
  </si>
  <si>
    <t>Red Hills Generating Facility</t>
  </si>
  <si>
    <t>Choctaw Generation L.P, L.L.L.P.</t>
  </si>
  <si>
    <t>[RHGF]</t>
  </si>
  <si>
    <t>Hardin Generator Project</t>
  </si>
  <si>
    <t>Heorot Power Management</t>
  </si>
  <si>
    <t>MT</t>
  </si>
  <si>
    <t>Big Horn</t>
  </si>
  <si>
    <t>NWMT</t>
  </si>
  <si>
    <t>[UNT1]</t>
  </si>
  <si>
    <t>Prairie State Generating Station</t>
  </si>
  <si>
    <t>Prairie State Generating Co LLC</t>
  </si>
  <si>
    <t>[PC1, PC2]</t>
  </si>
  <si>
    <t>Elm Road Generating Station</t>
  </si>
  <si>
    <t>TS Power Plant</t>
  </si>
  <si>
    <t>Nevada Gold Energy, LLC</t>
  </si>
  <si>
    <t>Eureka</t>
  </si>
  <si>
    <t>Plum Point Energy Station</t>
  </si>
  <si>
    <t>NRG Energy Services - Plum Point</t>
  </si>
  <si>
    <t>Mississippi</t>
  </si>
  <si>
    <t>[STG1]</t>
  </si>
  <si>
    <t>John W Turk Jr Power Plant</t>
  </si>
  <si>
    <t>Hempstead</t>
  </si>
  <si>
    <t>Dry Fork Station</t>
  </si>
  <si>
    <t>Sandy Creek Energy Station</t>
  </si>
  <si>
    <t>Sandy Creek Energy Associates LP</t>
  </si>
  <si>
    <t>McLennan</t>
  </si>
  <si>
    <t>[S01]</t>
  </si>
  <si>
    <t>Longview Power Plant</t>
  </si>
  <si>
    <t>Longview Power, LLC</t>
  </si>
  <si>
    <t>[MKA01]</t>
  </si>
  <si>
    <t>Spiritwood Station</t>
  </si>
  <si>
    <t>Stutsman</t>
  </si>
  <si>
    <t>Virginia City Hybrid Energy Center</t>
  </si>
  <si>
    <t>Wise</t>
  </si>
  <si>
    <t>55479;56319;56596</t>
  </si>
  <si>
    <t>Wygen I,II,III</t>
  </si>
  <si>
    <t>[1,1,5]</t>
  </si>
  <si>
    <t>6076;10784</t>
  </si>
  <si>
    <t>Colstrip</t>
  </si>
  <si>
    <t>4217;15298</t>
  </si>
  <si>
    <t>Colstrip Energy LP, Talen Montana LLC</t>
  </si>
  <si>
    <t>IPP</t>
  </si>
  <si>
    <t>Rosebud</t>
  </si>
  <si>
    <t>[GEN1,3,4]</t>
  </si>
  <si>
    <t>Operator ID</t>
  </si>
  <si>
    <t>Operator Name</t>
  </si>
  <si>
    <t>Plant ID</t>
  </si>
  <si>
    <t>Latitude</t>
  </si>
  <si>
    <t>Longitude</t>
  </si>
  <si>
    <t>All Net Generation(MWh)</t>
  </si>
  <si>
    <t>Final Fixed and Variable O&amp;M ($/MWh)</t>
  </si>
  <si>
    <t>Fuel Cost Source</t>
  </si>
  <si>
    <t>EIA</t>
  </si>
  <si>
    <t>EIA Avg</t>
  </si>
  <si>
    <t>EIA/EIA Avg</t>
  </si>
  <si>
    <t>Final Fuel Cost</t>
  </si>
  <si>
    <t>Capacity Factor</t>
  </si>
  <si>
    <t>Total Going Forward Cost ($/MWh)</t>
  </si>
  <si>
    <t>Plant_Name</t>
  </si>
  <si>
    <t>Storage adder ($/MWh)</t>
  </si>
  <si>
    <t>LCOE with storage adder</t>
  </si>
  <si>
    <t>local solar</t>
  </si>
  <si>
    <t>local wind</t>
  </si>
  <si>
    <t>regional wind</t>
  </si>
  <si>
    <t>regional solar</t>
  </si>
  <si>
    <t>Scrubgrass Generating Plant</t>
  </si>
  <si>
    <t>Wygen</t>
  </si>
  <si>
    <t>PTC LCOE</t>
  </si>
  <si>
    <t>ITC LCOE</t>
  </si>
  <si>
    <t>Minimum Solar LCOE</t>
  </si>
  <si>
    <t>Coal Crossover</t>
  </si>
  <si>
    <t>PTC vs ITC</t>
  </si>
  <si>
    <t>Minimum Wind LCOE</t>
  </si>
  <si>
    <t>Regional Wind Crossover</t>
  </si>
  <si>
    <t>PTC or ITC</t>
  </si>
  <si>
    <t>Local Solar LCOE</t>
  </si>
  <si>
    <t>Regional Solar LCOE</t>
  </si>
  <si>
    <t>Local Wind LCOE</t>
  </si>
  <si>
    <t>Regional Wind LCOE</t>
  </si>
  <si>
    <t>Nameplate Capacity (MW)</t>
  </si>
  <si>
    <t>Going Forward Cap Ex ($/MWh)</t>
  </si>
  <si>
    <t>Transmission Coop</t>
  </si>
  <si>
    <t>Minimum renewables LCOE</t>
  </si>
  <si>
    <t>Difference</t>
  </si>
  <si>
    <t>cheapest renewable resource</t>
  </si>
  <si>
    <t>Renewables or Coal</t>
  </si>
  <si>
    <t>Percent difference</t>
  </si>
  <si>
    <t>Cheapest Renewable Resource</t>
  </si>
  <si>
    <t>renewables</t>
  </si>
  <si>
    <t>coal</t>
  </si>
  <si>
    <t>Total Coal Going Forward Cost ($/MWh)</t>
  </si>
  <si>
    <t>Minimum renewables LCOE ($/MWh)</t>
  </si>
  <si>
    <t>EIA Generator Planned Retirement Year</t>
  </si>
  <si>
    <t>Hyperlocal Radius (km)</t>
  </si>
  <si>
    <t>Storage Full Capacity Crossover</t>
  </si>
  <si>
    <t>Storage 75% Capacity Crossover</t>
  </si>
  <si>
    <t>Insufficient local generation</t>
  </si>
  <si>
    <t>Unsubsidized Wind LCOE</t>
  </si>
  <si>
    <t>Unsubsidized Solar LCOE</t>
  </si>
  <si>
    <t>PTC count</t>
  </si>
  <si>
    <t>PTC Count</t>
  </si>
  <si>
    <t>All Net Generation (MWh)</t>
  </si>
  <si>
    <t>2023, none</t>
  </si>
  <si>
    <t xml:space="preserve"> </t>
  </si>
  <si>
    <t>2022, 2025, none</t>
  </si>
  <si>
    <t>2028, 2027, none</t>
  </si>
  <si>
    <t>2025, none</t>
  </si>
  <si>
    <t xml:space="preserve">none , 2023, none </t>
  </si>
  <si>
    <t>2033, 2033, none, 2033, 2033, 2033, 2033, 2033, 2033</t>
  </si>
  <si>
    <t>2029, none</t>
  </si>
  <si>
    <t>2034, 2034, none, none</t>
  </si>
  <si>
    <t>2028, none, none</t>
  </si>
  <si>
    <t>2028, 2026</t>
  </si>
  <si>
    <t>2027, 2027, 2027, 2027, 2027, 2027, 2026, 2026</t>
  </si>
  <si>
    <t>2025, 2028, 2029</t>
  </si>
  <si>
    <t>2025, 2023, 2034</t>
  </si>
  <si>
    <t>2036, 2038, 2040</t>
  </si>
  <si>
    <t>none, none, none, 2022</t>
  </si>
  <si>
    <t>2023, 2024</t>
  </si>
  <si>
    <t>2027, none, none, none</t>
  </si>
  <si>
    <t>Year all generators planned for retirement</t>
  </si>
  <si>
    <t>Primary Ownership Type</t>
  </si>
  <si>
    <t>Difference between cheapest renewables and coal ($/MWh)</t>
  </si>
  <si>
    <t>SO2 Mass by plant (short tons)</t>
  </si>
  <si>
    <t>CO2 Mass by plant (short tons)</t>
  </si>
  <si>
    <t>NOx Mass by plant (short tons)</t>
  </si>
  <si>
    <t>Storage Funded (MW) (Up To Plant Capacity)</t>
  </si>
  <si>
    <t>Storage 50% Capacity Crossover</t>
  </si>
  <si>
    <t>Storage Funded (MW)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</si>
</sst>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Helvetica Neue"/>
      <family val="2"/>
    </font>
    <font>
      <sz val="12"/>
      <color rgb="FF000000"/>
      <name val="Helvetica Neue"/>
      <family val="2"/>
    </font>
    <font>
      <sz val="12"/>
      <color rgb="FF000000"/>
      <name val="Calibri"/>
      <family val="2"/>
      <scheme val="minor"/>
    </font>
    <font>
      <sz val="12"/>
      <name val="Open Sans Regular"/>
    </font>
    <font>
      <sz val="12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1" fontId="3" fillId="0" borderId="0" xfId="0" applyNumberFormat="1" applyFont="1"/>
    <xf numFmtId="11" fontId="0" fillId="0" borderId="0" xfId="0" applyNumberFormat="1"/>
    <xf numFmtId="0" fontId="1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2" fontId="2" fillId="0" borderId="0" xfId="0" applyNumberFormat="1" applyFont="1"/>
    <xf numFmtId="2" fontId="3" fillId="0" borderId="0" xfId="0" applyNumberFormat="1" applyFont="1"/>
    <xf numFmtId="2" fontId="0" fillId="0" borderId="0" xfId="0" applyNumberFormat="1"/>
    <xf numFmtId="10" fontId="2" fillId="0" borderId="0" xfId="0" applyNumberFormat="1" applyFont="1"/>
    <xf numFmtId="10" fontId="0" fillId="0" borderId="0" xfId="0" applyNumberFormat="1"/>
    <xf numFmtId="10" fontId="3" fillId="0" borderId="0" xfId="0" applyNumberFormat="1" applyFont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10" fontId="2" fillId="0" borderId="0" xfId="0" applyNumberFormat="1" applyFont="1" applyAlignment="1">
      <alignment wrapText="1"/>
    </xf>
    <xf numFmtId="1" fontId="2" fillId="0" borderId="0" xfId="0" applyNumberFormat="1" applyFont="1"/>
    <xf numFmtId="1" fontId="3" fillId="0" borderId="0" xfId="0" applyNumberFormat="1" applyFont="1"/>
    <xf numFmtId="1" fontId="0" fillId="0" borderId="0" xfId="0" applyNumberFormat="1"/>
    <xf numFmtId="0" fontId="1" fillId="0" borderId="0" xfId="0" applyFon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2446E-C841-CA42-94CE-D31CC0EDC20E}">
  <dimension ref="A1:W211"/>
  <sheetViews>
    <sheetView topLeftCell="H1" workbookViewId="0">
      <pane ySplit="1" topLeftCell="A2" activePane="bottomLeft" state="frozen"/>
      <selection activeCell="B1" sqref="B1"/>
      <selection pane="bottomLeft" activeCell="T212" sqref="T212"/>
    </sheetView>
  </sheetViews>
  <sheetFormatPr baseColWidth="10" defaultRowHeight="16" x14ac:dyDescent="0.2"/>
  <cols>
    <col min="2" max="2" width="35.5" bestFit="1" customWidth="1"/>
    <col min="3" max="3" width="16" style="12" customWidth="1"/>
    <col min="4" max="4" width="12.5" style="12" customWidth="1"/>
    <col min="5" max="5" width="15" customWidth="1"/>
    <col min="6" max="6" width="20.83203125" style="12" customWidth="1"/>
    <col min="7" max="7" width="13.83203125" style="12" customWidth="1"/>
    <col min="8" max="8" width="13.83203125" style="14" customWidth="1"/>
    <col min="9" max="9" width="12.5" customWidth="1"/>
    <col min="10" max="10" width="40" bestFit="1" customWidth="1"/>
    <col min="11" max="11" width="16.1640625" customWidth="1"/>
    <col min="12" max="12" width="9.6640625" customWidth="1"/>
    <col min="14" max="14" width="13.5" customWidth="1"/>
    <col min="15" max="15" width="20.83203125" bestFit="1" customWidth="1"/>
    <col min="16" max="16" width="11" customWidth="1"/>
    <col min="17" max="17" width="9.33203125" customWidth="1"/>
    <col min="18" max="18" width="20" customWidth="1"/>
    <col min="19" max="19" width="11.1640625" customWidth="1"/>
    <col min="20" max="20" width="17.5" bestFit="1" customWidth="1"/>
    <col min="21" max="21" width="15.6640625" customWidth="1"/>
  </cols>
  <sheetData>
    <row r="1" spans="1:23" ht="65" customHeight="1" x14ac:dyDescent="0.2">
      <c r="A1" s="16" t="s">
        <v>666</v>
      </c>
      <c r="B1" s="16" t="s">
        <v>1</v>
      </c>
      <c r="C1" s="17" t="s">
        <v>710</v>
      </c>
      <c r="D1" s="17" t="s">
        <v>711</v>
      </c>
      <c r="E1" s="16" t="s">
        <v>707</v>
      </c>
      <c r="F1" s="17" t="s">
        <v>742</v>
      </c>
      <c r="G1" s="17" t="s">
        <v>705</v>
      </c>
      <c r="H1" s="18" t="s">
        <v>706</v>
      </c>
      <c r="I1" s="16" t="s">
        <v>664</v>
      </c>
      <c r="J1" s="16" t="s">
        <v>665</v>
      </c>
      <c r="K1" s="16" t="s">
        <v>741</v>
      </c>
      <c r="L1" s="16" t="s">
        <v>2</v>
      </c>
      <c r="M1" s="16" t="s">
        <v>3</v>
      </c>
      <c r="N1" s="16" t="s">
        <v>4</v>
      </c>
      <c r="O1" s="16" t="s">
        <v>5</v>
      </c>
      <c r="P1" s="16" t="s">
        <v>6</v>
      </c>
      <c r="Q1" s="16" t="s">
        <v>7</v>
      </c>
      <c r="R1" s="16" t="s">
        <v>712</v>
      </c>
      <c r="S1" s="22" t="s">
        <v>740</v>
      </c>
      <c r="T1" s="16" t="s">
        <v>699</v>
      </c>
      <c r="U1" s="16" t="s">
        <v>8</v>
      </c>
      <c r="V1" s="16" t="s">
        <v>667</v>
      </c>
      <c r="W1" s="16" t="s">
        <v>668</v>
      </c>
    </row>
    <row r="2" spans="1:23" x14ac:dyDescent="0.2">
      <c r="A2" s="2">
        <v>3</v>
      </c>
      <c r="B2" s="2" t="s">
        <v>9</v>
      </c>
      <c r="C2" s="11">
        <v>46.630944</v>
      </c>
      <c r="D2" s="11">
        <v>19.822637</v>
      </c>
      <c r="E2" s="2" t="s">
        <v>681</v>
      </c>
      <c r="F2" s="11">
        <v>26.808306999999999</v>
      </c>
      <c r="G2" s="11" t="s">
        <v>708</v>
      </c>
      <c r="H2" s="15">
        <v>0.57490380207614922</v>
      </c>
      <c r="I2" s="2">
        <v>195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>
        <v>2</v>
      </c>
      <c r="Q2" s="2">
        <v>49.677070000000001</v>
      </c>
      <c r="T2" s="2">
        <v>1192.5</v>
      </c>
      <c r="U2" s="2">
        <v>1118.5</v>
      </c>
      <c r="V2" s="2">
        <v>31.006900000000002</v>
      </c>
      <c r="W2" s="2">
        <v>-88.010300000000001</v>
      </c>
    </row>
    <row r="3" spans="1:23" x14ac:dyDescent="0.2">
      <c r="A3" s="2">
        <v>26</v>
      </c>
      <c r="B3" s="2" t="s">
        <v>16</v>
      </c>
      <c r="C3" s="11">
        <v>57.174304999999997</v>
      </c>
      <c r="D3" s="11">
        <v>20.029574</v>
      </c>
      <c r="E3" s="2" t="s">
        <v>681</v>
      </c>
      <c r="F3" s="11">
        <v>37.144730999999993</v>
      </c>
      <c r="G3" s="11" t="s">
        <v>708</v>
      </c>
      <c r="H3" s="15">
        <v>0.6496752518460871</v>
      </c>
      <c r="I3" s="2">
        <v>195</v>
      </c>
      <c r="J3" s="2" t="s">
        <v>10</v>
      </c>
      <c r="K3" s="2" t="s">
        <v>11</v>
      </c>
      <c r="L3" s="2" t="s">
        <v>12</v>
      </c>
      <c r="M3" s="2" t="s">
        <v>17</v>
      </c>
      <c r="N3" s="2" t="s">
        <v>14</v>
      </c>
      <c r="O3" s="2" t="s">
        <v>18</v>
      </c>
      <c r="P3" s="2">
        <v>1</v>
      </c>
      <c r="Q3" s="2">
        <v>46</v>
      </c>
      <c r="T3" s="2">
        <v>952</v>
      </c>
      <c r="U3" s="2">
        <v>832</v>
      </c>
      <c r="V3" s="2">
        <v>33.244211</v>
      </c>
      <c r="W3" s="2">
        <v>-86.458055999999999</v>
      </c>
    </row>
    <row r="4" spans="1:23" x14ac:dyDescent="0.2">
      <c r="A4" s="2">
        <v>59</v>
      </c>
      <c r="B4" s="2" t="s">
        <v>19</v>
      </c>
      <c r="C4" s="11">
        <v>34.888522000000002</v>
      </c>
      <c r="D4" s="11">
        <v>13.987047</v>
      </c>
      <c r="E4" s="2" t="s">
        <v>682</v>
      </c>
      <c r="F4" s="11">
        <v>20.901475000000001</v>
      </c>
      <c r="G4" s="11" t="s">
        <v>708</v>
      </c>
      <c r="H4" s="15">
        <v>0.59909316307523719</v>
      </c>
      <c r="I4" s="2">
        <v>40606</v>
      </c>
      <c r="J4" s="2" t="s">
        <v>20</v>
      </c>
      <c r="K4" s="2" t="s">
        <v>21</v>
      </c>
      <c r="L4" s="2" t="s">
        <v>22</v>
      </c>
      <c r="M4" s="2" t="s">
        <v>23</v>
      </c>
      <c r="N4" s="2" t="s">
        <v>24</v>
      </c>
      <c r="O4" s="2" t="s">
        <v>25</v>
      </c>
      <c r="P4" s="2">
        <v>1</v>
      </c>
      <c r="Q4" s="2">
        <v>38</v>
      </c>
      <c r="T4" s="2">
        <v>109.8</v>
      </c>
      <c r="U4" s="2">
        <v>100</v>
      </c>
      <c r="V4" s="2">
        <v>40.854765</v>
      </c>
      <c r="W4" s="2">
        <v>-98.348222000000007</v>
      </c>
    </row>
    <row r="5" spans="1:23" x14ac:dyDescent="0.2">
      <c r="A5" s="2">
        <v>60</v>
      </c>
      <c r="B5" s="2" t="s">
        <v>26</v>
      </c>
      <c r="C5" s="11">
        <v>38.604322000000003</v>
      </c>
      <c r="D5" s="11">
        <v>14.374336</v>
      </c>
      <c r="E5" s="2" t="s">
        <v>683</v>
      </c>
      <c r="F5" s="11">
        <v>24.229986000000004</v>
      </c>
      <c r="G5" s="11" t="s">
        <v>708</v>
      </c>
      <c r="H5" s="15">
        <v>0.62764956732046739</v>
      </c>
      <c r="I5" s="2">
        <v>8245</v>
      </c>
      <c r="J5" s="2" t="s">
        <v>27</v>
      </c>
      <c r="K5" s="2" t="s">
        <v>21</v>
      </c>
      <c r="L5" s="2" t="s">
        <v>22</v>
      </c>
      <c r="M5" s="2" t="s">
        <v>28</v>
      </c>
      <c r="N5" s="2" t="s">
        <v>24</v>
      </c>
      <c r="O5" s="2" t="s">
        <v>29</v>
      </c>
      <c r="P5" s="2">
        <v>2</v>
      </c>
      <c r="Q5" s="2">
        <v>16.05828</v>
      </c>
      <c r="T5" s="2">
        <v>324.3</v>
      </c>
      <c r="U5" s="2">
        <v>309</v>
      </c>
      <c r="V5" s="2">
        <v>40.580871999999999</v>
      </c>
      <c r="W5" s="2">
        <v>-98.312437000000003</v>
      </c>
    </row>
    <row r="6" spans="1:23" x14ac:dyDescent="0.2">
      <c r="A6" s="2">
        <v>108</v>
      </c>
      <c r="B6" s="2" t="s">
        <v>30</v>
      </c>
      <c r="C6" s="11">
        <v>27.042224000000001</v>
      </c>
      <c r="D6" s="11">
        <v>15.864521999999999</v>
      </c>
      <c r="E6" s="2" t="s">
        <v>681</v>
      </c>
      <c r="F6" s="11">
        <v>11.177702000000002</v>
      </c>
      <c r="G6" s="11" t="s">
        <v>708</v>
      </c>
      <c r="H6" s="15">
        <v>0.41334255644062418</v>
      </c>
      <c r="I6" s="2">
        <v>18315</v>
      </c>
      <c r="J6" s="2" t="s">
        <v>31</v>
      </c>
      <c r="K6" s="2" t="s">
        <v>32</v>
      </c>
      <c r="L6" s="2" t="s">
        <v>33</v>
      </c>
      <c r="M6" s="2" t="s">
        <v>34</v>
      </c>
      <c r="N6" s="2" t="s">
        <v>24</v>
      </c>
      <c r="O6" s="2" t="s">
        <v>25</v>
      </c>
      <c r="P6" s="2">
        <v>1</v>
      </c>
      <c r="Q6" s="2">
        <v>37</v>
      </c>
      <c r="T6" s="2">
        <v>348.7</v>
      </c>
      <c r="U6" s="2">
        <v>359.1</v>
      </c>
      <c r="V6" s="2">
        <v>37.930799999999998</v>
      </c>
      <c r="W6" s="2">
        <v>-100.9725</v>
      </c>
    </row>
    <row r="7" spans="1:23" x14ac:dyDescent="0.2">
      <c r="A7" s="2">
        <v>113</v>
      </c>
      <c r="B7" s="2" t="s">
        <v>35</v>
      </c>
      <c r="C7" s="11">
        <v>36.137680000000003</v>
      </c>
      <c r="D7" s="11">
        <v>13.814863000000001</v>
      </c>
      <c r="E7" s="2" t="s">
        <v>681</v>
      </c>
      <c r="F7" s="11">
        <v>22.322817000000001</v>
      </c>
      <c r="G7" s="11" t="s">
        <v>708</v>
      </c>
      <c r="H7" s="15">
        <v>0.61771583012523212</v>
      </c>
      <c r="I7" s="2">
        <v>803</v>
      </c>
      <c r="J7" s="2" t="s">
        <v>36</v>
      </c>
      <c r="K7" s="2" t="s">
        <v>11</v>
      </c>
      <c r="L7" s="2" t="s">
        <v>37</v>
      </c>
      <c r="M7" s="2" t="s">
        <v>38</v>
      </c>
      <c r="N7" s="2" t="s">
        <v>39</v>
      </c>
      <c r="O7" s="2" t="s">
        <v>40</v>
      </c>
      <c r="P7" s="2">
        <v>2</v>
      </c>
      <c r="Q7" s="2">
        <v>44.801130000000001</v>
      </c>
      <c r="T7" s="2">
        <v>425.9</v>
      </c>
      <c r="U7" s="2">
        <v>387</v>
      </c>
      <c r="V7" s="2">
        <v>34.939399999999999</v>
      </c>
      <c r="W7" s="2">
        <v>-110.30329999999999</v>
      </c>
    </row>
    <row r="8" spans="1:23" x14ac:dyDescent="0.2">
      <c r="A8" s="2">
        <v>130</v>
      </c>
      <c r="B8" s="2" t="s">
        <v>41</v>
      </c>
      <c r="C8" s="11">
        <v>40.853217000000001</v>
      </c>
      <c r="D8" s="11">
        <v>18.947856000000002</v>
      </c>
      <c r="E8" s="2" t="s">
        <v>681</v>
      </c>
      <c r="F8" s="11">
        <v>21.905360999999999</v>
      </c>
      <c r="G8" s="11" t="s">
        <v>708</v>
      </c>
      <c r="H8" s="15">
        <v>0.53619672105626337</v>
      </c>
      <c r="I8" s="2">
        <v>17543</v>
      </c>
      <c r="J8" s="2" t="s">
        <v>42</v>
      </c>
      <c r="K8" s="2" t="s">
        <v>43</v>
      </c>
      <c r="L8" s="2" t="s">
        <v>44</v>
      </c>
      <c r="M8" s="2" t="s">
        <v>45</v>
      </c>
      <c r="N8" s="2" t="s">
        <v>44</v>
      </c>
      <c r="O8" s="2" t="s">
        <v>46</v>
      </c>
      <c r="P8" s="2">
        <v>4</v>
      </c>
      <c r="Q8" s="2">
        <v>21.04627</v>
      </c>
      <c r="T8" s="2">
        <v>2390.1</v>
      </c>
      <c r="U8" s="2">
        <v>2370</v>
      </c>
      <c r="V8" s="2">
        <v>33.369999999999997</v>
      </c>
      <c r="W8" s="2">
        <v>-80.112793999999994</v>
      </c>
    </row>
    <row r="9" spans="1:23" x14ac:dyDescent="0.2">
      <c r="A9" s="2">
        <v>136</v>
      </c>
      <c r="B9" s="2" t="s">
        <v>47</v>
      </c>
      <c r="C9" s="11">
        <v>34.829185000000003</v>
      </c>
      <c r="D9" s="11">
        <v>19.179459000000001</v>
      </c>
      <c r="E9" s="2" t="s">
        <v>684</v>
      </c>
      <c r="F9" s="11">
        <v>15.649726000000001</v>
      </c>
      <c r="G9" s="11" t="s">
        <v>708</v>
      </c>
      <c r="H9" s="15">
        <v>0.44932794149504218</v>
      </c>
      <c r="I9" s="2">
        <v>21554</v>
      </c>
      <c r="J9" s="2" t="s">
        <v>48</v>
      </c>
      <c r="K9" s="2" t="s">
        <v>32</v>
      </c>
      <c r="L9" s="2" t="s">
        <v>49</v>
      </c>
      <c r="M9" s="2" t="s">
        <v>50</v>
      </c>
      <c r="N9" s="2" t="s">
        <v>51</v>
      </c>
      <c r="O9" s="2" t="s">
        <v>29</v>
      </c>
      <c r="P9" s="2">
        <v>2</v>
      </c>
      <c r="Q9" s="2">
        <v>36</v>
      </c>
      <c r="R9" t="s">
        <v>722</v>
      </c>
      <c r="T9" s="2">
        <v>1429.2</v>
      </c>
      <c r="U9" s="2">
        <v>1260</v>
      </c>
      <c r="V9" s="2">
        <v>29.733056000000001</v>
      </c>
      <c r="W9" s="2">
        <v>-81.632778000000002</v>
      </c>
    </row>
    <row r="10" spans="1:23" x14ac:dyDescent="0.2">
      <c r="A10" s="2">
        <v>160</v>
      </c>
      <c r="B10" s="2" t="s">
        <v>52</v>
      </c>
      <c r="C10" s="11">
        <v>41.631756000000003</v>
      </c>
      <c r="D10" s="11">
        <v>13.814863000000001</v>
      </c>
      <c r="E10" s="2" t="s">
        <v>681</v>
      </c>
      <c r="F10" s="11">
        <v>27.816893</v>
      </c>
      <c r="G10" s="11" t="s">
        <v>708</v>
      </c>
      <c r="H10" s="15">
        <v>0.66816525827063356</v>
      </c>
      <c r="I10" s="2">
        <v>796</v>
      </c>
      <c r="J10" s="2" t="s">
        <v>53</v>
      </c>
      <c r="K10" s="2" t="s">
        <v>32</v>
      </c>
      <c r="L10" s="2" t="s">
        <v>37</v>
      </c>
      <c r="M10" s="2" t="s">
        <v>54</v>
      </c>
      <c r="N10" s="2" t="s">
        <v>55</v>
      </c>
      <c r="O10" s="2" t="s">
        <v>56</v>
      </c>
      <c r="P10" s="2">
        <v>1</v>
      </c>
      <c r="Q10" s="2">
        <v>41</v>
      </c>
      <c r="R10" t="s">
        <v>723</v>
      </c>
      <c r="S10" t="s">
        <v>723</v>
      </c>
      <c r="T10" s="2">
        <v>204</v>
      </c>
      <c r="U10" s="2">
        <v>175</v>
      </c>
      <c r="V10" s="2">
        <v>32.060299999999998</v>
      </c>
      <c r="W10" s="2">
        <v>-109.8931</v>
      </c>
    </row>
    <row r="11" spans="1:23" x14ac:dyDescent="0.2">
      <c r="A11" s="2">
        <v>165</v>
      </c>
      <c r="B11" s="2" t="s">
        <v>57</v>
      </c>
      <c r="C11" s="11">
        <v>34.023944</v>
      </c>
      <c r="D11" s="11">
        <v>14.768586000000001</v>
      </c>
      <c r="E11" s="2" t="s">
        <v>683</v>
      </c>
      <c r="F11" s="11">
        <v>19.255358000000001</v>
      </c>
      <c r="G11" s="11" t="s">
        <v>708</v>
      </c>
      <c r="H11" s="15">
        <v>0.56593550706525975</v>
      </c>
      <c r="I11" s="2">
        <v>7490</v>
      </c>
      <c r="J11" s="2" t="s">
        <v>58</v>
      </c>
      <c r="K11" s="2" t="s">
        <v>43</v>
      </c>
      <c r="L11" s="2" t="s">
        <v>59</v>
      </c>
      <c r="M11" s="2" t="s">
        <v>60</v>
      </c>
      <c r="N11" s="2" t="s">
        <v>24</v>
      </c>
      <c r="O11" s="2" t="s">
        <v>61</v>
      </c>
      <c r="P11" s="2">
        <v>1</v>
      </c>
      <c r="Q11" s="2">
        <v>35</v>
      </c>
      <c r="R11" t="s">
        <v>723</v>
      </c>
      <c r="S11" t="s">
        <v>723</v>
      </c>
      <c r="T11" s="2">
        <v>594</v>
      </c>
      <c r="U11" s="2">
        <v>492</v>
      </c>
      <c r="V11" s="2">
        <v>36.190277999999999</v>
      </c>
      <c r="W11" s="2">
        <v>-95.289400000000001</v>
      </c>
    </row>
    <row r="12" spans="1:23" x14ac:dyDescent="0.2">
      <c r="A12" s="2">
        <v>298</v>
      </c>
      <c r="B12" s="2" t="s">
        <v>62</v>
      </c>
      <c r="C12" s="11">
        <v>40.365343000000003</v>
      </c>
      <c r="D12" s="11">
        <v>13.359696</v>
      </c>
      <c r="E12" s="2" t="s">
        <v>683</v>
      </c>
      <c r="F12" s="11">
        <v>27.005647000000003</v>
      </c>
      <c r="G12" s="11" t="s">
        <v>708</v>
      </c>
      <c r="H12" s="15">
        <v>0.66903053443643479</v>
      </c>
      <c r="I12" s="2">
        <v>54888</v>
      </c>
      <c r="J12" s="2" t="s">
        <v>63</v>
      </c>
      <c r="K12" s="7" t="s">
        <v>661</v>
      </c>
      <c r="L12" s="2" t="s">
        <v>65</v>
      </c>
      <c r="M12" s="2" t="s">
        <v>62</v>
      </c>
      <c r="N12" s="2" t="s">
        <v>66</v>
      </c>
      <c r="O12" s="2" t="s">
        <v>29</v>
      </c>
      <c r="P12" s="2">
        <v>2</v>
      </c>
      <c r="Q12" s="2">
        <v>34.482759999999999</v>
      </c>
      <c r="R12">
        <v>2029</v>
      </c>
      <c r="S12">
        <v>2029</v>
      </c>
      <c r="T12" s="2">
        <v>1849.8</v>
      </c>
      <c r="U12" s="2">
        <v>1689</v>
      </c>
      <c r="V12" s="2">
        <v>31.421900000000001</v>
      </c>
      <c r="W12" s="2">
        <v>-96.252499999999998</v>
      </c>
    </row>
    <row r="13" spans="1:23" x14ac:dyDescent="0.2">
      <c r="A13" s="2">
        <v>470</v>
      </c>
      <c r="B13" s="2" t="s">
        <v>67</v>
      </c>
      <c r="C13" s="11">
        <v>24.685960000000001</v>
      </c>
      <c r="D13" s="11">
        <v>14.606369000000001</v>
      </c>
      <c r="E13" s="2" t="s">
        <v>681</v>
      </c>
      <c r="F13" s="11">
        <v>10.079591000000001</v>
      </c>
      <c r="G13" s="11" t="s">
        <v>708</v>
      </c>
      <c r="H13" s="15">
        <v>0.40831270082265386</v>
      </c>
      <c r="I13" s="2">
        <v>15466</v>
      </c>
      <c r="J13" s="2" t="s">
        <v>68</v>
      </c>
      <c r="K13" s="2" t="s">
        <v>11</v>
      </c>
      <c r="L13" s="2" t="s">
        <v>69</v>
      </c>
      <c r="M13" s="2" t="s">
        <v>70</v>
      </c>
      <c r="N13" s="2" t="s">
        <v>71</v>
      </c>
      <c r="O13" s="2" t="s">
        <v>72</v>
      </c>
      <c r="P13" s="2">
        <v>3</v>
      </c>
      <c r="Q13" s="2">
        <v>27.12988</v>
      </c>
      <c r="R13" t="s">
        <v>724</v>
      </c>
      <c r="T13" s="2">
        <v>1635.3</v>
      </c>
      <c r="U13" s="2">
        <v>1410</v>
      </c>
      <c r="V13" s="2">
        <v>38.208100000000002</v>
      </c>
      <c r="W13" s="2">
        <v>-104.57470000000001</v>
      </c>
    </row>
    <row r="14" spans="1:23" x14ac:dyDescent="0.2">
      <c r="A14" s="2">
        <v>525</v>
      </c>
      <c r="B14" s="2" t="s">
        <v>73</v>
      </c>
      <c r="C14" s="11">
        <v>32.222093999999998</v>
      </c>
      <c r="D14" s="11">
        <v>17.536434</v>
      </c>
      <c r="E14" s="2" t="s">
        <v>681</v>
      </c>
      <c r="F14" s="11">
        <v>14.685659999999999</v>
      </c>
      <c r="G14" s="11" t="s">
        <v>708</v>
      </c>
      <c r="H14" s="15">
        <v>0.455763675694075</v>
      </c>
      <c r="I14" s="2">
        <v>15466</v>
      </c>
      <c r="J14" s="2" t="s">
        <v>68</v>
      </c>
      <c r="K14" s="2" t="s">
        <v>11</v>
      </c>
      <c r="L14" s="2" t="s">
        <v>69</v>
      </c>
      <c r="M14" s="2" t="s">
        <v>74</v>
      </c>
      <c r="N14" s="2" t="s">
        <v>75</v>
      </c>
      <c r="O14" s="2" t="s">
        <v>76</v>
      </c>
      <c r="P14" s="2">
        <v>2</v>
      </c>
      <c r="Q14" s="2">
        <v>48.490760000000002</v>
      </c>
      <c r="R14" t="s">
        <v>725</v>
      </c>
      <c r="T14" s="2">
        <v>465.4</v>
      </c>
      <c r="U14" s="2">
        <v>441</v>
      </c>
      <c r="V14" s="2">
        <v>40.485599999999998</v>
      </c>
      <c r="W14" s="2">
        <v>-107.185</v>
      </c>
    </row>
    <row r="15" spans="1:23" x14ac:dyDescent="0.2">
      <c r="A15" s="2">
        <v>564</v>
      </c>
      <c r="B15" s="2" t="s">
        <v>77</v>
      </c>
      <c r="C15" s="11">
        <v>40.227125000000001</v>
      </c>
      <c r="D15" s="11">
        <v>17.582626000000001</v>
      </c>
      <c r="E15" s="2" t="s">
        <v>681</v>
      </c>
      <c r="F15" s="11">
        <v>22.644499</v>
      </c>
      <c r="G15" s="11" t="s">
        <v>708</v>
      </c>
      <c r="H15" s="15">
        <v>0.56291616664128996</v>
      </c>
      <c r="I15" s="2">
        <v>14610</v>
      </c>
      <c r="J15" s="2" t="s">
        <v>78</v>
      </c>
      <c r="K15" s="2" t="s">
        <v>21</v>
      </c>
      <c r="L15" s="2" t="s">
        <v>49</v>
      </c>
      <c r="M15" s="2" t="s">
        <v>79</v>
      </c>
      <c r="N15" s="2" t="s">
        <v>80</v>
      </c>
      <c r="O15" s="2" t="s">
        <v>76</v>
      </c>
      <c r="P15" s="2">
        <v>2</v>
      </c>
      <c r="Q15" s="2">
        <v>28.5</v>
      </c>
      <c r="R15" t="s">
        <v>726</v>
      </c>
      <c r="T15" s="2">
        <v>929</v>
      </c>
      <c r="U15" s="2">
        <v>922</v>
      </c>
      <c r="V15" s="2">
        <v>28.482199999999999</v>
      </c>
      <c r="W15" s="2">
        <v>-81.1678</v>
      </c>
    </row>
    <row r="16" spans="1:23" x14ac:dyDescent="0.2">
      <c r="A16" s="2">
        <v>594</v>
      </c>
      <c r="B16" s="2" t="s">
        <v>81</v>
      </c>
      <c r="C16" s="11">
        <v>89.943393999999998</v>
      </c>
      <c r="D16" s="11">
        <v>27.022722000000002</v>
      </c>
      <c r="E16" s="2" t="s">
        <v>681</v>
      </c>
      <c r="F16" s="11">
        <v>62.920671999999996</v>
      </c>
      <c r="G16" s="11" t="s">
        <v>708</v>
      </c>
      <c r="H16" s="15">
        <v>0.69955856902620328</v>
      </c>
      <c r="I16" s="2">
        <v>9332</v>
      </c>
      <c r="J16" s="2" t="s">
        <v>82</v>
      </c>
      <c r="K16" s="7" t="s">
        <v>661</v>
      </c>
      <c r="L16" s="2" t="s">
        <v>83</v>
      </c>
      <c r="M16" s="2" t="s">
        <v>84</v>
      </c>
      <c r="N16" s="2" t="s">
        <v>85</v>
      </c>
      <c r="O16" s="2" t="s">
        <v>86</v>
      </c>
      <c r="P16" s="2">
        <v>1</v>
      </c>
      <c r="Q16" s="2">
        <v>40</v>
      </c>
      <c r="R16">
        <v>2026</v>
      </c>
      <c r="S16">
        <v>2026</v>
      </c>
      <c r="T16" s="2">
        <v>445.5</v>
      </c>
      <c r="U16" s="2">
        <v>410</v>
      </c>
      <c r="V16" s="2">
        <v>38.585700000000003</v>
      </c>
      <c r="W16" s="2">
        <v>-75.234099999999998</v>
      </c>
    </row>
    <row r="17" spans="1:23" x14ac:dyDescent="0.2">
      <c r="A17" s="2">
        <v>602</v>
      </c>
      <c r="B17" s="2" t="s">
        <v>87</v>
      </c>
      <c r="C17" s="11">
        <v>53.846383000000003</v>
      </c>
      <c r="D17" s="11">
        <v>26.794319999999999</v>
      </c>
      <c r="E17" s="2" t="s">
        <v>681</v>
      </c>
      <c r="F17" s="11">
        <v>27.052063000000004</v>
      </c>
      <c r="G17" s="11" t="s">
        <v>708</v>
      </c>
      <c r="H17" s="15">
        <v>0.50239331767186668</v>
      </c>
      <c r="I17" s="2">
        <v>60421</v>
      </c>
      <c r="J17" s="2" t="s">
        <v>88</v>
      </c>
      <c r="K17" s="7" t="s">
        <v>661</v>
      </c>
      <c r="L17" s="2" t="s">
        <v>89</v>
      </c>
      <c r="M17" s="2" t="s">
        <v>90</v>
      </c>
      <c r="N17" s="2" t="s">
        <v>85</v>
      </c>
      <c r="O17" s="2" t="s">
        <v>29</v>
      </c>
      <c r="P17" s="2">
        <v>2</v>
      </c>
      <c r="Q17" s="2">
        <v>32.5</v>
      </c>
      <c r="T17" s="2">
        <v>1370.2</v>
      </c>
      <c r="U17" s="2">
        <v>1273</v>
      </c>
      <c r="V17" s="2">
        <v>39.18</v>
      </c>
      <c r="W17" s="2">
        <v>-76.538899999999998</v>
      </c>
    </row>
    <row r="18" spans="1:23" x14ac:dyDescent="0.2">
      <c r="A18" s="2">
        <v>628</v>
      </c>
      <c r="B18" s="2" t="s">
        <v>91</v>
      </c>
      <c r="C18" s="11">
        <v>53.816296999999999</v>
      </c>
      <c r="D18" s="11">
        <v>17.582626000000001</v>
      </c>
      <c r="E18" s="2" t="s">
        <v>681</v>
      </c>
      <c r="F18" s="11">
        <v>36.233671000000001</v>
      </c>
      <c r="G18" s="11" t="s">
        <v>708</v>
      </c>
      <c r="H18" s="15">
        <v>0.6732843584537227</v>
      </c>
      <c r="I18" s="2">
        <v>6455</v>
      </c>
      <c r="J18" s="2" t="s">
        <v>92</v>
      </c>
      <c r="K18" s="2" t="s">
        <v>11</v>
      </c>
      <c r="L18" s="2" t="s">
        <v>49</v>
      </c>
      <c r="M18" s="2" t="s">
        <v>93</v>
      </c>
      <c r="N18" s="2" t="s">
        <v>94</v>
      </c>
      <c r="O18" s="2" t="s">
        <v>95</v>
      </c>
      <c r="P18" s="2">
        <v>2</v>
      </c>
      <c r="Q18" s="2">
        <v>37</v>
      </c>
      <c r="T18" s="2">
        <v>1478.4</v>
      </c>
      <c r="U18" s="2">
        <v>1410</v>
      </c>
      <c r="V18" s="2">
        <v>28.965599999999998</v>
      </c>
      <c r="W18" s="2">
        <v>-82.697699999999998</v>
      </c>
    </row>
    <row r="19" spans="1:23" x14ac:dyDescent="0.2">
      <c r="A19" s="2">
        <v>645</v>
      </c>
      <c r="B19" s="2" t="s">
        <v>96</v>
      </c>
      <c r="C19" s="11">
        <v>49.381936000000003</v>
      </c>
      <c r="D19" s="11">
        <v>17.582626000000001</v>
      </c>
      <c r="E19" s="2" t="s">
        <v>681</v>
      </c>
      <c r="F19" s="11">
        <v>31.799310000000002</v>
      </c>
      <c r="G19" s="11" t="s">
        <v>708</v>
      </c>
      <c r="H19" s="15">
        <v>0.64394619927416374</v>
      </c>
      <c r="I19" s="2">
        <v>18454</v>
      </c>
      <c r="J19" s="2" t="s">
        <v>97</v>
      </c>
      <c r="K19" s="2" t="s">
        <v>11</v>
      </c>
      <c r="L19" s="2" t="s">
        <v>49</v>
      </c>
      <c r="M19" s="2" t="s">
        <v>98</v>
      </c>
      <c r="N19" s="2" t="s">
        <v>99</v>
      </c>
      <c r="O19" s="2" t="s">
        <v>100</v>
      </c>
      <c r="P19" s="2">
        <v>1</v>
      </c>
      <c r="Q19" s="2">
        <v>35</v>
      </c>
      <c r="T19" s="2">
        <v>486</v>
      </c>
      <c r="U19" s="2">
        <v>437</v>
      </c>
      <c r="V19" s="2">
        <v>27.7944</v>
      </c>
      <c r="W19" s="2">
        <v>-82.403599999999997</v>
      </c>
    </row>
    <row r="20" spans="1:23" x14ac:dyDescent="0.2">
      <c r="A20" s="2">
        <v>667</v>
      </c>
      <c r="B20" s="2" t="s">
        <v>101</v>
      </c>
      <c r="C20" s="11">
        <v>63.234768000000003</v>
      </c>
      <c r="D20" s="11">
        <v>19.108374999999999</v>
      </c>
      <c r="E20" s="2" t="s">
        <v>684</v>
      </c>
      <c r="F20" s="11">
        <v>44.126393000000007</v>
      </c>
      <c r="G20" s="11" t="s">
        <v>708</v>
      </c>
      <c r="H20" s="15">
        <v>0.69781853236181723</v>
      </c>
      <c r="I20" s="2">
        <v>9617</v>
      </c>
      <c r="J20" s="2" t="s">
        <v>102</v>
      </c>
      <c r="K20" s="2" t="s">
        <v>21</v>
      </c>
      <c r="L20" s="2" t="s">
        <v>49</v>
      </c>
      <c r="M20" s="2" t="s">
        <v>103</v>
      </c>
      <c r="N20" s="2" t="s">
        <v>102</v>
      </c>
      <c r="O20" s="2" t="s">
        <v>29</v>
      </c>
      <c r="P20" s="2">
        <v>2</v>
      </c>
      <c r="Q20" s="2">
        <v>51</v>
      </c>
      <c r="T20" s="2">
        <v>595</v>
      </c>
      <c r="U20" s="2">
        <v>586</v>
      </c>
      <c r="V20" s="2">
        <v>30.417200000000001</v>
      </c>
      <c r="W20" s="2">
        <v>-81.552499999999995</v>
      </c>
    </row>
    <row r="21" spans="1:23" x14ac:dyDescent="0.2">
      <c r="A21" s="2">
        <v>703</v>
      </c>
      <c r="B21" s="2" t="s">
        <v>104</v>
      </c>
      <c r="C21" s="11">
        <v>44.422303999999997</v>
      </c>
      <c r="D21" s="11">
        <v>19.912336</v>
      </c>
      <c r="E21" s="2" t="s">
        <v>681</v>
      </c>
      <c r="F21" s="11">
        <v>24.509967999999997</v>
      </c>
      <c r="G21" s="11" t="s">
        <v>708</v>
      </c>
      <c r="H21" s="15">
        <v>0.55174913935125924</v>
      </c>
      <c r="I21" s="2">
        <v>7140</v>
      </c>
      <c r="J21" s="2" t="s">
        <v>105</v>
      </c>
      <c r="K21" s="2" t="s">
        <v>11</v>
      </c>
      <c r="L21" s="2" t="s">
        <v>106</v>
      </c>
      <c r="M21" s="2" t="s">
        <v>107</v>
      </c>
      <c r="N21" s="2" t="s">
        <v>14</v>
      </c>
      <c r="O21" s="2" t="s">
        <v>108</v>
      </c>
      <c r="P21" s="2">
        <v>4</v>
      </c>
      <c r="Q21" s="2">
        <v>46.869779999999999</v>
      </c>
      <c r="T21" s="2">
        <v>3498.6</v>
      </c>
      <c r="U21" s="2">
        <v>3200</v>
      </c>
      <c r="V21" s="2">
        <v>34.125599999999999</v>
      </c>
      <c r="W21" s="2">
        <v>-84.922200000000004</v>
      </c>
    </row>
    <row r="22" spans="1:23" x14ac:dyDescent="0.2">
      <c r="A22" s="2">
        <v>856</v>
      </c>
      <c r="B22" s="2" t="s">
        <v>109</v>
      </c>
      <c r="C22" s="11">
        <v>30.847318999999999</v>
      </c>
      <c r="D22" s="11">
        <v>20.192174000000001</v>
      </c>
      <c r="E22" s="2" t="s">
        <v>683</v>
      </c>
      <c r="F22" s="11">
        <v>10.655144999999997</v>
      </c>
      <c r="G22" s="11" t="s">
        <v>708</v>
      </c>
      <c r="H22" s="15">
        <v>0.3454155934912852</v>
      </c>
      <c r="I22" s="2">
        <v>49756</v>
      </c>
      <c r="J22" s="2" t="s">
        <v>110</v>
      </c>
      <c r="K22" s="8" t="s">
        <v>661</v>
      </c>
      <c r="L22" s="2" t="s">
        <v>111</v>
      </c>
      <c r="M22" s="2" t="s">
        <v>112</v>
      </c>
      <c r="N22" s="2" t="s">
        <v>113</v>
      </c>
      <c r="O22" s="2" t="s">
        <v>114</v>
      </c>
      <c r="P22" s="2">
        <v>2</v>
      </c>
      <c r="Q22" s="2">
        <v>49.741430000000001</v>
      </c>
      <c r="R22">
        <v>2022</v>
      </c>
      <c r="S22">
        <v>2022</v>
      </c>
      <c r="T22" s="2">
        <v>644.29999999999995</v>
      </c>
      <c r="U22" s="2">
        <v>560</v>
      </c>
      <c r="V22" s="2">
        <v>40.595799999999997</v>
      </c>
      <c r="W22" s="2">
        <v>-89.6631</v>
      </c>
    </row>
    <row r="23" spans="1:23" x14ac:dyDescent="0.2">
      <c r="A23" s="2">
        <v>876</v>
      </c>
      <c r="B23" s="2" t="s">
        <v>115</v>
      </c>
      <c r="C23" s="11">
        <v>38.444926000000002</v>
      </c>
      <c r="D23" s="11">
        <v>19.559858999999999</v>
      </c>
      <c r="E23" s="2" t="s">
        <v>682</v>
      </c>
      <c r="F23" s="11">
        <v>18.885067000000003</v>
      </c>
      <c r="G23" s="11" t="s">
        <v>708</v>
      </c>
      <c r="H23" s="15">
        <v>0.49122391339757038</v>
      </c>
      <c r="I23" s="2">
        <v>59918</v>
      </c>
      <c r="J23" s="2" t="s">
        <v>116</v>
      </c>
      <c r="K23" s="8" t="s">
        <v>661</v>
      </c>
      <c r="L23" s="2" t="s">
        <v>111</v>
      </c>
      <c r="M23" s="2" t="s">
        <v>117</v>
      </c>
      <c r="N23" s="2" t="s">
        <v>85</v>
      </c>
      <c r="O23" s="2" t="s">
        <v>76</v>
      </c>
      <c r="P23" s="2">
        <v>2</v>
      </c>
      <c r="Q23" s="2">
        <v>52.5</v>
      </c>
      <c r="R23">
        <v>2027</v>
      </c>
      <c r="S23">
        <v>2027</v>
      </c>
      <c r="T23" s="2">
        <v>1319</v>
      </c>
      <c r="U23" s="2">
        <v>1108</v>
      </c>
      <c r="V23" s="2">
        <v>39.590555999999999</v>
      </c>
      <c r="W23" s="2">
        <v>-89.496388999999994</v>
      </c>
    </row>
    <row r="24" spans="1:23" x14ac:dyDescent="0.2">
      <c r="A24" s="2">
        <v>879</v>
      </c>
      <c r="B24" s="2" t="s">
        <v>118</v>
      </c>
      <c r="C24" s="11">
        <v>47.104281999999998</v>
      </c>
      <c r="D24" s="11">
        <v>20.192174000000001</v>
      </c>
      <c r="E24" s="2" t="s">
        <v>683</v>
      </c>
      <c r="F24" s="11">
        <v>26.912107999999996</v>
      </c>
      <c r="G24" s="11" t="s">
        <v>708</v>
      </c>
      <c r="H24" s="15">
        <v>0.5713303941242539</v>
      </c>
      <c r="I24" s="2">
        <v>12384</v>
      </c>
      <c r="J24" s="2" t="s">
        <v>119</v>
      </c>
      <c r="K24" s="7" t="s">
        <v>661</v>
      </c>
      <c r="L24" s="2" t="s">
        <v>111</v>
      </c>
      <c r="M24" s="2" t="s">
        <v>120</v>
      </c>
      <c r="N24" s="2" t="s">
        <v>85</v>
      </c>
      <c r="O24" s="2" t="s">
        <v>121</v>
      </c>
      <c r="P24" s="2">
        <v>2</v>
      </c>
      <c r="Q24" s="2">
        <v>46.5</v>
      </c>
      <c r="T24" s="2">
        <v>1785.6</v>
      </c>
      <c r="U24" s="2">
        <v>1538</v>
      </c>
      <c r="V24" s="2">
        <v>40.540799999999997</v>
      </c>
      <c r="W24" s="2">
        <v>-89.678600000000003</v>
      </c>
    </row>
    <row r="25" spans="1:23" x14ac:dyDescent="0.2">
      <c r="A25" s="2">
        <v>883</v>
      </c>
      <c r="B25" s="2" t="s">
        <v>122</v>
      </c>
      <c r="C25" s="11">
        <v>34.541629</v>
      </c>
      <c r="D25" s="11">
        <v>20.941352999999999</v>
      </c>
      <c r="E25" s="2" t="s">
        <v>683</v>
      </c>
      <c r="F25" s="11">
        <v>13.600276000000001</v>
      </c>
      <c r="G25" s="11" t="s">
        <v>708</v>
      </c>
      <c r="H25" s="15">
        <v>0.39373580209549469</v>
      </c>
      <c r="I25" s="2">
        <v>12384</v>
      </c>
      <c r="J25" s="2" t="s">
        <v>119</v>
      </c>
      <c r="K25" s="7" t="s">
        <v>661</v>
      </c>
      <c r="L25" s="2" t="s">
        <v>111</v>
      </c>
      <c r="M25" s="2" t="s">
        <v>123</v>
      </c>
      <c r="N25" s="2" t="s">
        <v>85</v>
      </c>
      <c r="O25" s="2" t="s">
        <v>124</v>
      </c>
      <c r="P25" s="2">
        <v>2</v>
      </c>
      <c r="Q25" s="2">
        <v>59.915210000000002</v>
      </c>
      <c r="R25">
        <v>2022</v>
      </c>
      <c r="S25">
        <v>2022</v>
      </c>
      <c r="T25" s="2">
        <v>681.7</v>
      </c>
      <c r="U25" s="2">
        <v>689</v>
      </c>
      <c r="V25" s="2">
        <v>42.383299999999998</v>
      </c>
      <c r="W25" s="2">
        <v>-87.813299999999998</v>
      </c>
    </row>
    <row r="26" spans="1:23" x14ac:dyDescent="0.2">
      <c r="A26" s="2">
        <v>884</v>
      </c>
      <c r="B26" s="2" t="s">
        <v>125</v>
      </c>
      <c r="C26" s="11">
        <v>56.732467</v>
      </c>
      <c r="D26" s="11">
        <v>21.122347999999999</v>
      </c>
      <c r="E26" s="2" t="s">
        <v>683</v>
      </c>
      <c r="F26" s="11">
        <v>35.610118999999997</v>
      </c>
      <c r="G26" s="11" t="s">
        <v>708</v>
      </c>
      <c r="H26" s="15">
        <v>0.62768500795144333</v>
      </c>
      <c r="I26" s="2">
        <v>12384</v>
      </c>
      <c r="J26" s="2" t="s">
        <v>119</v>
      </c>
      <c r="K26" s="7" t="s">
        <v>661</v>
      </c>
      <c r="L26" s="2" t="s">
        <v>111</v>
      </c>
      <c r="M26" s="2" t="s">
        <v>126</v>
      </c>
      <c r="N26" s="2" t="s">
        <v>85</v>
      </c>
      <c r="O26" s="2" t="s">
        <v>86</v>
      </c>
      <c r="P26" s="2">
        <v>1</v>
      </c>
      <c r="Q26" s="2">
        <v>57</v>
      </c>
      <c r="R26">
        <v>2022</v>
      </c>
      <c r="S26">
        <v>2022</v>
      </c>
      <c r="T26" s="2">
        <v>598.4</v>
      </c>
      <c r="U26" s="2">
        <v>510</v>
      </c>
      <c r="V26" s="2">
        <v>41.633400000000002</v>
      </c>
      <c r="W26" s="2">
        <v>-88.062899999999999</v>
      </c>
    </row>
    <row r="27" spans="1:23" x14ac:dyDescent="0.2">
      <c r="A27" s="2">
        <v>887</v>
      </c>
      <c r="B27" s="2" t="s">
        <v>127</v>
      </c>
      <c r="C27" s="11">
        <v>34.814216999999999</v>
      </c>
      <c r="D27" s="11">
        <v>19.903445000000001</v>
      </c>
      <c r="E27" s="2" t="s">
        <v>683</v>
      </c>
      <c r="F27" s="11">
        <v>14.910771999999998</v>
      </c>
      <c r="G27" s="11" t="s">
        <v>708</v>
      </c>
      <c r="H27" s="15">
        <v>0.42829548629515346</v>
      </c>
      <c r="I27" s="2">
        <v>5748</v>
      </c>
      <c r="J27" s="2" t="s">
        <v>128</v>
      </c>
      <c r="K27" s="2" t="s">
        <v>11</v>
      </c>
      <c r="L27" s="2" t="s">
        <v>111</v>
      </c>
      <c r="M27" s="2" t="s">
        <v>129</v>
      </c>
      <c r="N27" s="2" t="s">
        <v>130</v>
      </c>
      <c r="O27" s="2" t="s">
        <v>131</v>
      </c>
      <c r="P27" s="2">
        <v>6</v>
      </c>
      <c r="Q27" s="2">
        <v>66</v>
      </c>
      <c r="R27">
        <v>2022</v>
      </c>
      <c r="S27">
        <v>2022</v>
      </c>
      <c r="T27" s="2">
        <v>1099.8</v>
      </c>
      <c r="U27" s="2">
        <v>948</v>
      </c>
      <c r="V27" s="2">
        <v>37.209400000000002</v>
      </c>
      <c r="W27" s="2">
        <v>-88.858889000000005</v>
      </c>
    </row>
    <row r="28" spans="1:23" x14ac:dyDescent="0.2">
      <c r="A28" s="2">
        <v>889</v>
      </c>
      <c r="B28" s="2" t="s">
        <v>132</v>
      </c>
      <c r="C28" s="11">
        <v>33.580415000000002</v>
      </c>
      <c r="D28" s="11">
        <v>19.981166000000002</v>
      </c>
      <c r="E28" s="2" t="s">
        <v>683</v>
      </c>
      <c r="F28" s="11">
        <v>13.599249</v>
      </c>
      <c r="G28" s="11" t="s">
        <v>708</v>
      </c>
      <c r="H28" s="15">
        <v>0.40497560855040055</v>
      </c>
      <c r="I28" s="2">
        <v>5517</v>
      </c>
      <c r="J28" s="2" t="s">
        <v>133</v>
      </c>
      <c r="K28" s="8" t="s">
        <v>661</v>
      </c>
      <c r="L28" s="2" t="s">
        <v>111</v>
      </c>
      <c r="M28" s="2" t="s">
        <v>134</v>
      </c>
      <c r="N28" s="2" t="s">
        <v>113</v>
      </c>
      <c r="O28" s="2" t="s">
        <v>29</v>
      </c>
      <c r="P28" s="2">
        <v>2</v>
      </c>
      <c r="Q28" s="2">
        <v>48.488810000000001</v>
      </c>
      <c r="R28">
        <v>2025</v>
      </c>
      <c r="S28">
        <v>2025</v>
      </c>
      <c r="T28" s="2">
        <v>1259.5999999999999</v>
      </c>
      <c r="U28" s="2">
        <v>1157</v>
      </c>
      <c r="V28" s="2">
        <v>38.204999999999998</v>
      </c>
      <c r="W28" s="2">
        <v>-89.854399999999998</v>
      </c>
    </row>
    <row r="29" spans="1:23" x14ac:dyDescent="0.2">
      <c r="A29" s="2">
        <v>963</v>
      </c>
      <c r="B29" s="2" t="s">
        <v>135</v>
      </c>
      <c r="C29" s="11">
        <v>44.479312</v>
      </c>
      <c r="D29" s="11">
        <v>19.581723</v>
      </c>
      <c r="E29" s="2" t="s">
        <v>683</v>
      </c>
      <c r="F29" s="11">
        <v>24.897589</v>
      </c>
      <c r="G29" s="11" t="s">
        <v>708</v>
      </c>
      <c r="H29" s="15">
        <v>0.55975661224256346</v>
      </c>
      <c r="I29" s="2">
        <v>17828</v>
      </c>
      <c r="J29" s="2" t="s">
        <v>136</v>
      </c>
      <c r="K29" s="2" t="s">
        <v>21</v>
      </c>
      <c r="L29" s="2" t="s">
        <v>111</v>
      </c>
      <c r="M29" s="2" t="s">
        <v>137</v>
      </c>
      <c r="N29" s="2" t="s">
        <v>113</v>
      </c>
      <c r="O29" s="2" t="s">
        <v>138</v>
      </c>
      <c r="P29" s="2">
        <v>2</v>
      </c>
      <c r="Q29" s="2">
        <v>25.692039999999999</v>
      </c>
      <c r="R29" t="s">
        <v>722</v>
      </c>
      <c r="T29" s="2">
        <v>437.4</v>
      </c>
      <c r="U29" s="2">
        <v>355</v>
      </c>
      <c r="V29" s="2">
        <v>39.754803000000003</v>
      </c>
      <c r="W29" s="2">
        <v>-89.602389000000002</v>
      </c>
    </row>
    <row r="30" spans="1:23" x14ac:dyDescent="0.2">
      <c r="A30" s="2">
        <v>976</v>
      </c>
      <c r="B30" s="2" t="s">
        <v>139</v>
      </c>
      <c r="C30" s="11">
        <v>33.078299999999999</v>
      </c>
      <c r="D30" s="11">
        <v>19.059419999999999</v>
      </c>
      <c r="E30" s="2" t="s">
        <v>683</v>
      </c>
      <c r="F30" s="11">
        <v>14.018879999999999</v>
      </c>
      <c r="G30" s="11" t="s">
        <v>708</v>
      </c>
      <c r="H30" s="15">
        <v>0.42380896237110127</v>
      </c>
      <c r="I30" s="2">
        <v>17632</v>
      </c>
      <c r="J30" s="2" t="s">
        <v>140</v>
      </c>
      <c r="K30" s="2" t="s">
        <v>32</v>
      </c>
      <c r="L30" s="2" t="s">
        <v>111</v>
      </c>
      <c r="M30" s="2" t="s">
        <v>141</v>
      </c>
      <c r="N30" s="2" t="s">
        <v>113</v>
      </c>
      <c r="O30" s="2" t="s">
        <v>142</v>
      </c>
      <c r="P30" s="2">
        <v>3</v>
      </c>
      <c r="Q30" s="2">
        <v>57</v>
      </c>
      <c r="T30" s="2">
        <v>99</v>
      </c>
      <c r="U30" s="2">
        <v>120</v>
      </c>
      <c r="V30" s="2">
        <v>37.619746999999997</v>
      </c>
      <c r="W30" s="2">
        <v>-88.953113999999999</v>
      </c>
    </row>
    <row r="31" spans="1:23" x14ac:dyDescent="0.2">
      <c r="A31" s="2">
        <v>983</v>
      </c>
      <c r="B31" s="2" t="s">
        <v>143</v>
      </c>
      <c r="C31" s="11">
        <v>48.079124999999998</v>
      </c>
      <c r="D31" s="11">
        <v>22.418749999999999</v>
      </c>
      <c r="E31" s="2" t="s">
        <v>681</v>
      </c>
      <c r="F31" s="11">
        <v>25.660374999999998</v>
      </c>
      <c r="G31" s="11" t="s">
        <v>708</v>
      </c>
      <c r="H31" s="15">
        <v>0.53371135601989428</v>
      </c>
      <c r="I31" s="2">
        <v>9269</v>
      </c>
      <c r="J31" s="2" t="s">
        <v>144</v>
      </c>
      <c r="K31" s="2" t="s">
        <v>11</v>
      </c>
      <c r="L31" s="2" t="s">
        <v>145</v>
      </c>
      <c r="M31" s="2" t="s">
        <v>146</v>
      </c>
      <c r="N31" s="2" t="s">
        <v>85</v>
      </c>
      <c r="O31" s="2" t="s">
        <v>147</v>
      </c>
      <c r="P31" s="2">
        <v>6</v>
      </c>
      <c r="Q31" s="2">
        <v>64.833330000000004</v>
      </c>
      <c r="T31" s="2">
        <v>1303.8</v>
      </c>
      <c r="U31" s="2">
        <v>1173</v>
      </c>
      <c r="V31" s="2">
        <v>38.7378</v>
      </c>
      <c r="W31" s="2">
        <v>-85.420599999999993</v>
      </c>
    </row>
    <row r="32" spans="1:23" x14ac:dyDescent="0.2">
      <c r="A32" s="2">
        <v>994</v>
      </c>
      <c r="B32" s="2" t="s">
        <v>148</v>
      </c>
      <c r="C32" s="11">
        <v>31.637495999999999</v>
      </c>
      <c r="D32" s="11">
        <v>22.529126999999999</v>
      </c>
      <c r="E32" s="2" t="s">
        <v>681</v>
      </c>
      <c r="F32" s="11">
        <v>9.1083689999999997</v>
      </c>
      <c r="G32" s="11" t="s">
        <v>708</v>
      </c>
      <c r="H32" s="15">
        <v>0.28789791075753912</v>
      </c>
      <c r="I32" s="2">
        <v>9273</v>
      </c>
      <c r="J32" s="2" t="s">
        <v>149</v>
      </c>
      <c r="K32" s="2" t="s">
        <v>11</v>
      </c>
      <c r="L32" s="2" t="s">
        <v>145</v>
      </c>
      <c r="M32" s="2" t="s">
        <v>150</v>
      </c>
      <c r="N32" s="2" t="s">
        <v>113</v>
      </c>
      <c r="O32" s="2" t="s">
        <v>151</v>
      </c>
      <c r="P32" s="2">
        <v>3</v>
      </c>
      <c r="Q32" s="2">
        <v>42.007190000000001</v>
      </c>
      <c r="R32" t="s">
        <v>727</v>
      </c>
      <c r="T32" s="2">
        <v>1865.1</v>
      </c>
      <c r="U32" s="2">
        <v>1479</v>
      </c>
      <c r="V32" s="2">
        <v>38.528100000000002</v>
      </c>
      <c r="W32" s="2">
        <v>-87.252499999999998</v>
      </c>
    </row>
    <row r="33" spans="1:23" x14ac:dyDescent="0.2">
      <c r="A33" s="2">
        <v>997</v>
      </c>
      <c r="B33" s="2" t="s">
        <v>152</v>
      </c>
      <c r="C33" s="11">
        <v>42.917768000000002</v>
      </c>
      <c r="D33" s="11">
        <v>20.253395999999999</v>
      </c>
      <c r="E33" s="2" t="s">
        <v>683</v>
      </c>
      <c r="F33" s="11">
        <v>22.664372000000004</v>
      </c>
      <c r="G33" s="11" t="s">
        <v>708</v>
      </c>
      <c r="H33" s="15">
        <v>0.52808831997041417</v>
      </c>
      <c r="I33" s="2">
        <v>13756</v>
      </c>
      <c r="J33" s="2" t="s">
        <v>153</v>
      </c>
      <c r="K33" s="2" t="s">
        <v>11</v>
      </c>
      <c r="L33" s="2" t="s">
        <v>145</v>
      </c>
      <c r="M33" s="2" t="s">
        <v>154</v>
      </c>
      <c r="N33" s="2" t="s">
        <v>113</v>
      </c>
      <c r="O33" s="2" t="s">
        <v>155</v>
      </c>
      <c r="P33" s="2">
        <v>1</v>
      </c>
      <c r="Q33" s="2">
        <v>46</v>
      </c>
      <c r="R33">
        <v>2028</v>
      </c>
      <c r="S33">
        <v>2028</v>
      </c>
      <c r="T33" s="2">
        <v>540</v>
      </c>
      <c r="U33" s="2">
        <v>455</v>
      </c>
      <c r="V33" s="2">
        <v>41.720799999999997</v>
      </c>
      <c r="W33" s="2">
        <v>-86.908600000000007</v>
      </c>
    </row>
    <row r="34" spans="1:23" x14ac:dyDescent="0.2">
      <c r="A34" s="2">
        <v>1001</v>
      </c>
      <c r="B34" s="2" t="s">
        <v>156</v>
      </c>
      <c r="C34" s="11">
        <v>40.718657</v>
      </c>
      <c r="D34" s="11">
        <v>20.810711000000001</v>
      </c>
      <c r="E34" s="2" t="s">
        <v>682</v>
      </c>
      <c r="F34" s="11">
        <v>19.907945999999999</v>
      </c>
      <c r="G34" s="11" t="s">
        <v>708</v>
      </c>
      <c r="H34" s="15">
        <v>0.48891460246343582</v>
      </c>
      <c r="I34" s="2">
        <v>15470</v>
      </c>
      <c r="J34" s="2" t="s">
        <v>157</v>
      </c>
      <c r="K34" s="2" t="s">
        <v>11</v>
      </c>
      <c r="L34" s="2" t="s">
        <v>145</v>
      </c>
      <c r="M34" s="2" t="s">
        <v>158</v>
      </c>
      <c r="N34" s="2" t="s">
        <v>113</v>
      </c>
      <c r="O34" s="2" t="s">
        <v>29</v>
      </c>
      <c r="P34" s="2">
        <v>2</v>
      </c>
      <c r="Q34" s="2">
        <v>49</v>
      </c>
      <c r="T34" s="2">
        <v>1062</v>
      </c>
      <c r="U34" s="2">
        <v>995</v>
      </c>
      <c r="V34" s="2">
        <v>39.924199999999999</v>
      </c>
      <c r="W34" s="2">
        <v>-87.424400000000006</v>
      </c>
    </row>
    <row r="35" spans="1:23" x14ac:dyDescent="0.2">
      <c r="A35" s="2">
        <v>1012</v>
      </c>
      <c r="B35" s="2" t="s">
        <v>159</v>
      </c>
      <c r="C35" s="11">
        <v>46.221473000000003</v>
      </c>
      <c r="D35" s="11">
        <v>22.529126999999999</v>
      </c>
      <c r="E35" s="2" t="s">
        <v>681</v>
      </c>
      <c r="F35" s="11">
        <v>23.692346000000004</v>
      </c>
      <c r="G35" s="11" t="s">
        <v>708</v>
      </c>
      <c r="H35" s="15">
        <v>0.51258310179772948</v>
      </c>
      <c r="I35" s="2">
        <v>17633</v>
      </c>
      <c r="J35" s="2" t="s">
        <v>160</v>
      </c>
      <c r="K35" s="2" t="s">
        <v>11</v>
      </c>
      <c r="L35" s="2" t="s">
        <v>145</v>
      </c>
      <c r="M35" s="2" t="s">
        <v>161</v>
      </c>
      <c r="N35" s="2" t="s">
        <v>113</v>
      </c>
      <c r="O35" s="2" t="s">
        <v>162</v>
      </c>
      <c r="P35" s="2">
        <v>2</v>
      </c>
      <c r="Q35" s="2">
        <v>48.967739999999999</v>
      </c>
      <c r="R35" t="s">
        <v>726</v>
      </c>
      <c r="T35" s="2">
        <v>368.9</v>
      </c>
      <c r="U35" s="2">
        <v>360</v>
      </c>
      <c r="V35" s="2">
        <v>37.911099999999998</v>
      </c>
      <c r="W35" s="2">
        <v>-87.327500000000001</v>
      </c>
    </row>
    <row r="36" spans="1:23" x14ac:dyDescent="0.2">
      <c r="A36" s="2">
        <v>1040</v>
      </c>
      <c r="B36" s="2" t="s">
        <v>163</v>
      </c>
      <c r="C36" s="11">
        <v>143.84677199999999</v>
      </c>
      <c r="D36" s="11">
        <v>21.081263</v>
      </c>
      <c r="E36" s="2" t="s">
        <v>682</v>
      </c>
      <c r="F36" s="11">
        <v>122.76550899999998</v>
      </c>
      <c r="G36" s="11" t="s">
        <v>708</v>
      </c>
      <c r="H36" s="15">
        <v>0.85344639502928843</v>
      </c>
      <c r="I36" s="2">
        <v>15989</v>
      </c>
      <c r="J36" s="2" t="s">
        <v>164</v>
      </c>
      <c r="K36" s="2" t="s">
        <v>21</v>
      </c>
      <c r="L36" s="2" t="s">
        <v>145</v>
      </c>
      <c r="M36" s="2" t="s">
        <v>165</v>
      </c>
      <c r="N36" s="2" t="s">
        <v>85</v>
      </c>
      <c r="O36" s="2" t="s">
        <v>29</v>
      </c>
      <c r="P36" s="2">
        <v>2</v>
      </c>
      <c r="Q36" s="2">
        <v>53.325879999999998</v>
      </c>
      <c r="T36" s="2">
        <v>93.9</v>
      </c>
      <c r="U36" s="2">
        <v>99.7</v>
      </c>
      <c r="V36" s="2">
        <v>39.802799999999998</v>
      </c>
      <c r="W36" s="2">
        <v>-84.895300000000006</v>
      </c>
    </row>
    <row r="37" spans="1:23" x14ac:dyDescent="0.2">
      <c r="A37" s="2">
        <v>1047</v>
      </c>
      <c r="B37" s="2" t="s">
        <v>166</v>
      </c>
      <c r="C37" s="11">
        <v>40.580387999999999</v>
      </c>
      <c r="D37" s="11">
        <v>17.691011</v>
      </c>
      <c r="E37" s="2" t="s">
        <v>683</v>
      </c>
      <c r="F37" s="11">
        <v>22.889377</v>
      </c>
      <c r="G37" s="11" t="s">
        <v>708</v>
      </c>
      <c r="H37" s="15">
        <v>0.56405022544387695</v>
      </c>
      <c r="I37" s="2">
        <v>9417</v>
      </c>
      <c r="J37" s="2" t="s">
        <v>167</v>
      </c>
      <c r="K37" s="2" t="s">
        <v>11</v>
      </c>
      <c r="L37" s="2" t="s">
        <v>168</v>
      </c>
      <c r="M37" s="2" t="s">
        <v>169</v>
      </c>
      <c r="N37" s="2" t="s">
        <v>113</v>
      </c>
      <c r="O37" s="2" t="s">
        <v>86</v>
      </c>
      <c r="P37" s="2">
        <v>1</v>
      </c>
      <c r="Q37" s="2">
        <v>43</v>
      </c>
      <c r="R37">
        <v>2022</v>
      </c>
      <c r="S37">
        <v>2022</v>
      </c>
      <c r="T37" s="2">
        <v>274.5</v>
      </c>
      <c r="U37" s="2">
        <v>235.3</v>
      </c>
      <c r="V37" s="2">
        <v>43.335900000000002</v>
      </c>
      <c r="W37" s="2">
        <v>-91.167500000000004</v>
      </c>
    </row>
    <row r="38" spans="1:23" x14ac:dyDescent="0.2">
      <c r="A38" s="2">
        <v>1073</v>
      </c>
      <c r="B38" s="2" t="s">
        <v>170</v>
      </c>
      <c r="C38" s="11">
        <v>81.423336000000006</v>
      </c>
      <c r="D38" s="11">
        <v>14.975578000000001</v>
      </c>
      <c r="E38" s="2" t="s">
        <v>683</v>
      </c>
      <c r="F38" s="11">
        <v>66.447758000000007</v>
      </c>
      <c r="G38" s="11" t="s">
        <v>708</v>
      </c>
      <c r="H38" s="15">
        <v>0.81607756773807449</v>
      </c>
      <c r="I38" s="2">
        <v>9417</v>
      </c>
      <c r="J38" s="2" t="s">
        <v>167</v>
      </c>
      <c r="K38" s="2" t="s">
        <v>11</v>
      </c>
      <c r="L38" s="2" t="s">
        <v>168</v>
      </c>
      <c r="M38" s="2" t="s">
        <v>171</v>
      </c>
      <c r="N38" s="2" t="s">
        <v>113</v>
      </c>
      <c r="O38" s="2" t="s">
        <v>40</v>
      </c>
      <c r="P38" s="2">
        <v>2</v>
      </c>
      <c r="Q38" s="2">
        <v>53.185760000000002</v>
      </c>
      <c r="T38" s="2">
        <v>64.599999999999994</v>
      </c>
      <c r="U38" s="2">
        <v>33.5</v>
      </c>
      <c r="V38" s="2">
        <v>41.944038999999997</v>
      </c>
      <c r="W38" s="2">
        <v>-91.639167</v>
      </c>
    </row>
    <row r="39" spans="1:23" x14ac:dyDescent="0.2">
      <c r="A39" s="2">
        <v>1082</v>
      </c>
      <c r="B39" s="2" t="s">
        <v>172</v>
      </c>
      <c r="C39" s="11">
        <v>24.706779000000001</v>
      </c>
      <c r="D39" s="11">
        <v>16.090903999999998</v>
      </c>
      <c r="E39" s="2" t="s">
        <v>683</v>
      </c>
      <c r="F39" s="11">
        <v>8.6158750000000026</v>
      </c>
      <c r="G39" s="11" t="s">
        <v>708</v>
      </c>
      <c r="H39" s="15">
        <v>0.3487251413873092</v>
      </c>
      <c r="I39" s="2">
        <v>12341</v>
      </c>
      <c r="J39" s="2" t="s">
        <v>173</v>
      </c>
      <c r="K39" s="2" t="s">
        <v>11</v>
      </c>
      <c r="L39" s="2" t="s">
        <v>168</v>
      </c>
      <c r="M39" s="2" t="s">
        <v>174</v>
      </c>
      <c r="N39" s="2" t="s">
        <v>113</v>
      </c>
      <c r="O39" s="2" t="s">
        <v>175</v>
      </c>
      <c r="P39" s="2">
        <v>2</v>
      </c>
      <c r="Q39" s="2">
        <v>25.769639999999999</v>
      </c>
      <c r="T39" s="2">
        <v>1648.3</v>
      </c>
      <c r="U39" s="2">
        <v>1516.4</v>
      </c>
      <c r="V39" s="2">
        <v>41.18</v>
      </c>
      <c r="W39" s="2">
        <v>-95.840800000000002</v>
      </c>
    </row>
    <row r="40" spans="1:23" x14ac:dyDescent="0.2">
      <c r="A40" s="2">
        <v>1091</v>
      </c>
      <c r="B40" s="2" t="s">
        <v>176</v>
      </c>
      <c r="C40" s="11">
        <v>33.420098000000003</v>
      </c>
      <c r="D40" s="11">
        <v>16.340606999999999</v>
      </c>
      <c r="E40" s="2" t="s">
        <v>683</v>
      </c>
      <c r="F40" s="11">
        <v>17.079491000000004</v>
      </c>
      <c r="G40" s="11" t="s">
        <v>708</v>
      </c>
      <c r="H40" s="15">
        <v>0.51105448583663649</v>
      </c>
      <c r="I40" s="2">
        <v>12341</v>
      </c>
      <c r="J40" s="2" t="s">
        <v>173</v>
      </c>
      <c r="K40" s="2" t="s">
        <v>11</v>
      </c>
      <c r="L40" s="2" t="s">
        <v>168</v>
      </c>
      <c r="M40" s="2" t="s">
        <v>177</v>
      </c>
      <c r="N40" s="2" t="s">
        <v>113</v>
      </c>
      <c r="O40" s="2" t="s">
        <v>178</v>
      </c>
      <c r="P40" s="2">
        <v>1</v>
      </c>
      <c r="Q40" s="2">
        <v>45</v>
      </c>
      <c r="T40" s="2">
        <v>584.1</v>
      </c>
      <c r="U40" s="2">
        <v>513.9</v>
      </c>
      <c r="V40" s="2">
        <v>42.299793999999999</v>
      </c>
      <c r="W40" s="2">
        <v>-96.361706999999996</v>
      </c>
    </row>
    <row r="41" spans="1:23" x14ac:dyDescent="0.2">
      <c r="A41" s="2">
        <v>1104</v>
      </c>
      <c r="B41" s="2" t="s">
        <v>179</v>
      </c>
      <c r="C41" s="11">
        <v>30.306182</v>
      </c>
      <c r="D41" s="11">
        <v>15.411804999999999</v>
      </c>
      <c r="E41" s="2" t="s">
        <v>683</v>
      </c>
      <c r="F41" s="11">
        <v>14.894377</v>
      </c>
      <c r="G41" s="11" t="s">
        <v>708</v>
      </c>
      <c r="H41" s="15">
        <v>0.49146332586533009</v>
      </c>
      <c r="I41" s="2">
        <v>9417</v>
      </c>
      <c r="J41" s="2" t="s">
        <v>167</v>
      </c>
      <c r="K41" s="2" t="s">
        <v>11</v>
      </c>
      <c r="L41" s="2" t="s">
        <v>168</v>
      </c>
      <c r="M41" s="2" t="s">
        <v>180</v>
      </c>
      <c r="N41" s="2" t="s">
        <v>113</v>
      </c>
      <c r="O41" s="2" t="s">
        <v>25</v>
      </c>
      <c r="P41" s="2">
        <v>1</v>
      </c>
      <c r="Q41" s="2">
        <v>52</v>
      </c>
      <c r="T41" s="2">
        <v>212</v>
      </c>
      <c r="U41" s="2">
        <v>191.2</v>
      </c>
      <c r="V41" s="2">
        <v>40.741199999999999</v>
      </c>
      <c r="W41" s="2">
        <v>-91.116667000000007</v>
      </c>
    </row>
    <row r="42" spans="1:23" x14ac:dyDescent="0.2">
      <c r="A42" s="2">
        <v>1167</v>
      </c>
      <c r="B42" s="2" t="s">
        <v>181</v>
      </c>
      <c r="C42" s="11">
        <v>42.514836000000003</v>
      </c>
      <c r="D42" s="11">
        <v>15.411804999999999</v>
      </c>
      <c r="E42" s="2" t="s">
        <v>683</v>
      </c>
      <c r="F42" s="11">
        <v>27.103031000000001</v>
      </c>
      <c r="G42" s="11" t="s">
        <v>708</v>
      </c>
      <c r="H42" s="15">
        <v>0.63749583792349573</v>
      </c>
      <c r="I42" s="2">
        <v>13143</v>
      </c>
      <c r="J42" s="2" t="s">
        <v>182</v>
      </c>
      <c r="K42" s="2" t="s">
        <v>21</v>
      </c>
      <c r="L42" s="2" t="s">
        <v>168</v>
      </c>
      <c r="M42" s="2" t="s">
        <v>183</v>
      </c>
      <c r="N42" s="2" t="s">
        <v>113</v>
      </c>
      <c r="O42" s="2" t="s">
        <v>184</v>
      </c>
      <c r="P42" s="2">
        <v>4</v>
      </c>
      <c r="Q42" s="2">
        <v>41.664400000000001</v>
      </c>
      <c r="T42" s="2">
        <v>293.5</v>
      </c>
      <c r="U42" s="2">
        <v>220.5</v>
      </c>
      <c r="V42" s="2">
        <v>41.3917</v>
      </c>
      <c r="W42" s="2">
        <v>-91.056899999999999</v>
      </c>
    </row>
    <row r="43" spans="1:23" x14ac:dyDescent="0.2">
      <c r="A43" s="2">
        <v>1241</v>
      </c>
      <c r="B43" s="2" t="s">
        <v>185</v>
      </c>
      <c r="C43" s="11">
        <v>32.692362000000003</v>
      </c>
      <c r="D43" s="11">
        <v>15.262515</v>
      </c>
      <c r="E43" s="2" t="s">
        <v>683</v>
      </c>
      <c r="F43" s="11">
        <v>17.429847000000002</v>
      </c>
      <c r="G43" s="11" t="s">
        <v>708</v>
      </c>
      <c r="H43" s="15">
        <v>0.53314737552459501</v>
      </c>
      <c r="I43" s="2">
        <v>10000</v>
      </c>
      <c r="J43" s="2" t="s">
        <v>186</v>
      </c>
      <c r="K43" s="2" t="s">
        <v>11</v>
      </c>
      <c r="L43" s="2" t="s">
        <v>33</v>
      </c>
      <c r="M43" s="2" t="s">
        <v>171</v>
      </c>
      <c r="N43" s="2" t="s">
        <v>24</v>
      </c>
      <c r="O43" s="2" t="s">
        <v>29</v>
      </c>
      <c r="P43" s="2">
        <v>2</v>
      </c>
      <c r="Q43" s="2">
        <v>45.183999999999997</v>
      </c>
      <c r="T43" s="2">
        <v>1598.9</v>
      </c>
      <c r="U43" s="2">
        <v>1426.6</v>
      </c>
      <c r="V43" s="2">
        <v>38.348100000000002</v>
      </c>
      <c r="W43" s="2">
        <v>-94.645600000000002</v>
      </c>
    </row>
    <row r="44" spans="1:23" x14ac:dyDescent="0.2">
      <c r="A44" s="2">
        <v>1250</v>
      </c>
      <c r="B44" s="2" t="s">
        <v>187</v>
      </c>
      <c r="C44" s="11">
        <v>29.506238</v>
      </c>
      <c r="D44" s="11">
        <v>15.280052</v>
      </c>
      <c r="E44" s="2" t="s">
        <v>683</v>
      </c>
      <c r="F44" s="11">
        <v>14.226186</v>
      </c>
      <c r="G44" s="11" t="s">
        <v>708</v>
      </c>
      <c r="H44" s="15">
        <v>0.48214164069306292</v>
      </c>
      <c r="I44" s="2">
        <v>22500</v>
      </c>
      <c r="J44" s="2" t="s">
        <v>188</v>
      </c>
      <c r="K44" s="2" t="s">
        <v>11</v>
      </c>
      <c r="L44" s="2" t="s">
        <v>33</v>
      </c>
      <c r="M44" s="2" t="s">
        <v>189</v>
      </c>
      <c r="N44" s="2" t="s">
        <v>24</v>
      </c>
      <c r="O44" s="2" t="s">
        <v>15</v>
      </c>
      <c r="P44" s="2">
        <v>2</v>
      </c>
      <c r="Q44" s="2">
        <v>51.425530000000002</v>
      </c>
      <c r="T44" s="2">
        <v>517</v>
      </c>
      <c r="U44" s="2">
        <v>485.3</v>
      </c>
      <c r="V44" s="2">
        <v>39.007199999999997</v>
      </c>
      <c r="W44" s="2">
        <v>-95.269166999999996</v>
      </c>
    </row>
    <row r="45" spans="1:23" x14ac:dyDescent="0.2">
      <c r="A45" s="2">
        <v>1355</v>
      </c>
      <c r="B45" s="2" t="s">
        <v>190</v>
      </c>
      <c r="C45" s="11">
        <v>42.896835000000003</v>
      </c>
      <c r="D45" s="11">
        <v>21.962546</v>
      </c>
      <c r="E45" s="2" t="s">
        <v>681</v>
      </c>
      <c r="F45" s="11">
        <v>20.934289000000003</v>
      </c>
      <c r="G45" s="11" t="s">
        <v>708</v>
      </c>
      <c r="H45" s="15">
        <v>0.48801476845552827</v>
      </c>
      <c r="I45" s="2">
        <v>10171</v>
      </c>
      <c r="J45" s="2" t="s">
        <v>191</v>
      </c>
      <c r="K45" s="2" t="s">
        <v>11</v>
      </c>
      <c r="L45" s="2" t="s">
        <v>192</v>
      </c>
      <c r="M45" s="2" t="s">
        <v>193</v>
      </c>
      <c r="N45" s="2" t="s">
        <v>194</v>
      </c>
      <c r="O45" s="2" t="s">
        <v>178</v>
      </c>
      <c r="P45" s="2">
        <v>1</v>
      </c>
      <c r="Q45" s="2">
        <v>49</v>
      </c>
      <c r="T45" s="2">
        <v>464</v>
      </c>
      <c r="U45" s="2">
        <v>412</v>
      </c>
      <c r="V45" s="2">
        <v>37.788310000000003</v>
      </c>
      <c r="W45" s="2">
        <v>-84.712569999999999</v>
      </c>
    </row>
    <row r="46" spans="1:23" x14ac:dyDescent="0.2">
      <c r="A46" s="2">
        <v>1356</v>
      </c>
      <c r="B46" s="2" t="s">
        <v>195</v>
      </c>
      <c r="C46" s="11">
        <v>33.498063999999999</v>
      </c>
      <c r="D46" s="11">
        <v>22.285209999999999</v>
      </c>
      <c r="E46" s="2" t="s">
        <v>681</v>
      </c>
      <c r="F46" s="11">
        <v>11.212854</v>
      </c>
      <c r="G46" s="11" t="s">
        <v>708</v>
      </c>
      <c r="H46" s="15">
        <v>0.33473140417905944</v>
      </c>
      <c r="I46" s="2">
        <v>10171</v>
      </c>
      <c r="J46" s="2" t="s">
        <v>191</v>
      </c>
      <c r="K46" s="2" t="s">
        <v>11</v>
      </c>
      <c r="L46" s="2" t="s">
        <v>192</v>
      </c>
      <c r="M46" s="2" t="s">
        <v>196</v>
      </c>
      <c r="N46" s="2" t="s">
        <v>194</v>
      </c>
      <c r="O46" s="2" t="s">
        <v>197</v>
      </c>
      <c r="P46" s="2">
        <v>4</v>
      </c>
      <c r="Q46" s="2">
        <v>41.001390000000001</v>
      </c>
      <c r="T46" s="2">
        <v>2225.9</v>
      </c>
      <c r="U46" s="2">
        <v>1919</v>
      </c>
      <c r="V46" s="2">
        <v>38.749699999999997</v>
      </c>
      <c r="W46" s="2">
        <v>-85.034999999999997</v>
      </c>
    </row>
    <row r="47" spans="1:23" x14ac:dyDescent="0.2">
      <c r="A47" s="2">
        <v>1364</v>
      </c>
      <c r="B47" s="2" t="s">
        <v>198</v>
      </c>
      <c r="C47" s="11">
        <v>38.308691000000003</v>
      </c>
      <c r="D47" s="11">
        <v>22.367536000000001</v>
      </c>
      <c r="E47" s="2" t="s">
        <v>681</v>
      </c>
      <c r="F47" s="11">
        <v>15.941155000000002</v>
      </c>
      <c r="G47" s="11" t="s">
        <v>708</v>
      </c>
      <c r="H47" s="15">
        <v>0.41612371981073437</v>
      </c>
      <c r="I47" s="2">
        <v>11249</v>
      </c>
      <c r="J47" s="2" t="s">
        <v>199</v>
      </c>
      <c r="K47" s="2" t="s">
        <v>11</v>
      </c>
      <c r="L47" s="2" t="s">
        <v>192</v>
      </c>
      <c r="M47" s="2" t="s">
        <v>146</v>
      </c>
      <c r="N47" s="2" t="s">
        <v>194</v>
      </c>
      <c r="O47" s="2" t="s">
        <v>200</v>
      </c>
      <c r="P47" s="2">
        <v>4</v>
      </c>
      <c r="Q47" s="2">
        <v>42.803980000000003</v>
      </c>
      <c r="T47" s="2">
        <v>1717.2</v>
      </c>
      <c r="U47" s="2">
        <v>1465</v>
      </c>
      <c r="V47" s="2">
        <v>38.052500000000002</v>
      </c>
      <c r="W47" s="2">
        <v>-85.910300000000007</v>
      </c>
    </row>
    <row r="48" spans="1:23" x14ac:dyDescent="0.2">
      <c r="A48" s="2">
        <v>1379</v>
      </c>
      <c r="B48" s="2" t="s">
        <v>201</v>
      </c>
      <c r="C48" s="11">
        <v>41.879401000000001</v>
      </c>
      <c r="D48" s="11">
        <v>21.901346</v>
      </c>
      <c r="E48" s="2" t="s">
        <v>681</v>
      </c>
      <c r="F48" s="11">
        <v>19.978055000000001</v>
      </c>
      <c r="G48" s="11" t="s">
        <v>708</v>
      </c>
      <c r="H48" s="15">
        <v>0.47703774464204968</v>
      </c>
      <c r="I48" s="2">
        <v>18642</v>
      </c>
      <c r="J48" s="2" t="s">
        <v>202</v>
      </c>
      <c r="K48" s="2" t="s">
        <v>203</v>
      </c>
      <c r="L48" s="2" t="s">
        <v>192</v>
      </c>
      <c r="M48" s="2" t="s">
        <v>204</v>
      </c>
      <c r="N48" s="2" t="s">
        <v>205</v>
      </c>
      <c r="O48" s="2" t="s">
        <v>206</v>
      </c>
      <c r="P48" s="2">
        <v>9</v>
      </c>
      <c r="Q48" s="2">
        <v>66.111109999999996</v>
      </c>
      <c r="R48" t="s">
        <v>728</v>
      </c>
      <c r="T48" s="2">
        <v>1575</v>
      </c>
      <c r="U48" s="2">
        <v>1206</v>
      </c>
      <c r="V48" s="2">
        <v>37.151699999999998</v>
      </c>
      <c r="W48" s="2">
        <v>-88.775000000000006</v>
      </c>
    </row>
    <row r="49" spans="1:23" x14ac:dyDescent="0.2">
      <c r="A49" s="2">
        <v>1384</v>
      </c>
      <c r="B49" s="2" t="s">
        <v>207</v>
      </c>
      <c r="C49" s="11">
        <v>73.921529000000007</v>
      </c>
      <c r="D49" s="11">
        <v>20.763802999999999</v>
      </c>
      <c r="E49" s="2" t="s">
        <v>681</v>
      </c>
      <c r="F49" s="11">
        <v>53.157726000000011</v>
      </c>
      <c r="G49" s="11" t="s">
        <v>708</v>
      </c>
      <c r="H49" s="15">
        <v>0.71911020671663872</v>
      </c>
      <c r="I49" s="2">
        <v>5580</v>
      </c>
      <c r="J49" s="2" t="s">
        <v>208</v>
      </c>
      <c r="K49" s="2" t="s">
        <v>32</v>
      </c>
      <c r="L49" s="2" t="s">
        <v>192</v>
      </c>
      <c r="M49" s="2" t="s">
        <v>209</v>
      </c>
      <c r="N49" s="2" t="s">
        <v>85</v>
      </c>
      <c r="O49" s="2" t="s">
        <v>76</v>
      </c>
      <c r="P49" s="2">
        <v>2</v>
      </c>
      <c r="Q49" s="2">
        <v>52.320929999999997</v>
      </c>
      <c r="T49" s="2">
        <v>344</v>
      </c>
      <c r="U49" s="2">
        <v>341</v>
      </c>
      <c r="V49" s="2">
        <v>36.998100000000001</v>
      </c>
      <c r="W49" s="2">
        <v>-84.591899999999995</v>
      </c>
    </row>
    <row r="50" spans="1:23" x14ac:dyDescent="0.2">
      <c r="A50" s="2">
        <v>1393</v>
      </c>
      <c r="B50" s="2" t="s">
        <v>210</v>
      </c>
      <c r="C50" s="11">
        <v>43.019316000000003</v>
      </c>
      <c r="D50" s="11">
        <v>19.020227999999999</v>
      </c>
      <c r="E50" s="2" t="s">
        <v>681</v>
      </c>
      <c r="F50" s="11">
        <v>23.999088000000004</v>
      </c>
      <c r="G50" s="11" t="s">
        <v>708</v>
      </c>
      <c r="H50" s="15">
        <v>0.55786772620931491</v>
      </c>
      <c r="I50" s="2">
        <v>11241</v>
      </c>
      <c r="J50" s="2" t="s">
        <v>211</v>
      </c>
      <c r="K50" s="2" t="s">
        <v>11</v>
      </c>
      <c r="L50" s="2" t="s">
        <v>212</v>
      </c>
      <c r="M50" s="2" t="s">
        <v>213</v>
      </c>
      <c r="N50" s="2" t="s">
        <v>113</v>
      </c>
      <c r="O50" s="2" t="s">
        <v>214</v>
      </c>
      <c r="P50" s="2">
        <v>1</v>
      </c>
      <c r="Q50" s="2">
        <v>38</v>
      </c>
      <c r="T50" s="2">
        <v>614.6</v>
      </c>
      <c r="U50" s="2">
        <v>524</v>
      </c>
      <c r="V50" s="2">
        <v>30.284400000000002</v>
      </c>
      <c r="W50" s="2">
        <v>-93.2911</v>
      </c>
    </row>
    <row r="51" spans="1:23" x14ac:dyDescent="0.2">
      <c r="A51" s="2">
        <v>1554</v>
      </c>
      <c r="B51" s="2" t="s">
        <v>215</v>
      </c>
      <c r="C51" s="11">
        <v>124.285133</v>
      </c>
      <c r="D51" s="11">
        <v>26.794319999999999</v>
      </c>
      <c r="E51" s="2" t="s">
        <v>681</v>
      </c>
      <c r="F51" s="11">
        <v>97.490813000000003</v>
      </c>
      <c r="G51" s="11" t="s">
        <v>708</v>
      </c>
      <c r="H51" s="15">
        <v>0.78441250893620562</v>
      </c>
      <c r="I51" s="2">
        <v>60422</v>
      </c>
      <c r="J51" s="2" t="s">
        <v>216</v>
      </c>
      <c r="K51" s="7" t="s">
        <v>661</v>
      </c>
      <c r="L51" s="2" t="s">
        <v>89</v>
      </c>
      <c r="M51" s="2" t="s">
        <v>90</v>
      </c>
      <c r="N51" s="2" t="s">
        <v>85</v>
      </c>
      <c r="O51" s="2" t="s">
        <v>178</v>
      </c>
      <c r="P51" s="2">
        <v>1</v>
      </c>
      <c r="Q51" s="2">
        <v>54</v>
      </c>
      <c r="T51" s="2">
        <v>359</v>
      </c>
      <c r="U51" s="2">
        <v>305</v>
      </c>
      <c r="V51" s="2">
        <v>39.178100000000001</v>
      </c>
      <c r="W51" s="2">
        <v>-76.526799999999994</v>
      </c>
    </row>
    <row r="52" spans="1:23" x14ac:dyDescent="0.2">
      <c r="A52" s="2">
        <v>1573</v>
      </c>
      <c r="B52" s="2" t="s">
        <v>217</v>
      </c>
      <c r="C52" s="11">
        <v>83.023031000000003</v>
      </c>
      <c r="D52" s="11">
        <v>26.119871</v>
      </c>
      <c r="E52" s="2" t="s">
        <v>681</v>
      </c>
      <c r="F52" s="11">
        <v>56.90316</v>
      </c>
      <c r="G52" s="11" t="s">
        <v>708</v>
      </c>
      <c r="H52" s="15">
        <v>0.68539005760943605</v>
      </c>
      <c r="I52" s="2">
        <v>12653</v>
      </c>
      <c r="J52" s="2" t="s">
        <v>218</v>
      </c>
      <c r="K52" s="7" t="s">
        <v>661</v>
      </c>
      <c r="L52" s="2" t="s">
        <v>89</v>
      </c>
      <c r="M52" s="2" t="s">
        <v>219</v>
      </c>
      <c r="N52" s="2" t="s">
        <v>85</v>
      </c>
      <c r="O52" s="2" t="s">
        <v>220</v>
      </c>
      <c r="P52" s="2">
        <v>2</v>
      </c>
      <c r="Q52" s="2">
        <v>49.5</v>
      </c>
      <c r="R52">
        <v>2022</v>
      </c>
      <c r="S52">
        <v>2022</v>
      </c>
      <c r="T52" s="2">
        <v>1252</v>
      </c>
      <c r="U52" s="2">
        <v>1205</v>
      </c>
      <c r="V52" s="2">
        <v>38.359200000000001</v>
      </c>
      <c r="W52" s="2">
        <v>-76.976699999999994</v>
      </c>
    </row>
    <row r="53" spans="1:23" x14ac:dyDescent="0.2">
      <c r="A53" s="2">
        <v>1702</v>
      </c>
      <c r="B53" s="2" t="s">
        <v>221</v>
      </c>
      <c r="C53" s="11">
        <v>36.186974999999997</v>
      </c>
      <c r="D53" s="11">
        <v>18.843613000000001</v>
      </c>
      <c r="E53" s="2" t="s">
        <v>683</v>
      </c>
      <c r="F53" s="11">
        <v>17.343361999999996</v>
      </c>
      <c r="G53" s="11" t="s">
        <v>708</v>
      </c>
      <c r="H53" s="15">
        <v>0.47927084261671493</v>
      </c>
      <c r="I53" s="2">
        <v>4254</v>
      </c>
      <c r="J53" s="2" t="s">
        <v>222</v>
      </c>
      <c r="K53" s="2" t="s">
        <v>11</v>
      </c>
      <c r="L53" s="2" t="s">
        <v>223</v>
      </c>
      <c r="M53" s="2" t="s">
        <v>224</v>
      </c>
      <c r="N53" s="2" t="s">
        <v>113</v>
      </c>
      <c r="O53" s="2" t="s">
        <v>225</v>
      </c>
      <c r="P53" s="2">
        <v>4</v>
      </c>
      <c r="Q53" s="2">
        <v>60</v>
      </c>
      <c r="R53">
        <v>2023</v>
      </c>
      <c r="S53">
        <v>2023</v>
      </c>
      <c r="T53" s="2">
        <v>544</v>
      </c>
      <c r="U53" s="2">
        <v>489.2</v>
      </c>
      <c r="V53" s="2">
        <v>43.644995999999999</v>
      </c>
      <c r="W53" s="2">
        <v>-83.840074000000001</v>
      </c>
    </row>
    <row r="54" spans="1:23" x14ac:dyDescent="0.2">
      <c r="A54" s="2">
        <v>1710</v>
      </c>
      <c r="B54" s="2" t="s">
        <v>226</v>
      </c>
      <c r="C54" s="11">
        <v>32.033357000000002</v>
      </c>
      <c r="D54" s="11">
        <v>19.557487999999999</v>
      </c>
      <c r="E54" s="2" t="s">
        <v>683</v>
      </c>
      <c r="F54" s="11">
        <v>12.475869000000003</v>
      </c>
      <c r="G54" s="11" t="s">
        <v>708</v>
      </c>
      <c r="H54" s="15">
        <v>0.38946492557742235</v>
      </c>
      <c r="I54" s="2">
        <v>4254</v>
      </c>
      <c r="J54" s="2" t="s">
        <v>222</v>
      </c>
      <c r="K54" s="2" t="s">
        <v>11</v>
      </c>
      <c r="L54" s="2" t="s">
        <v>223</v>
      </c>
      <c r="M54" s="2" t="s">
        <v>227</v>
      </c>
      <c r="N54" s="2" t="s">
        <v>113</v>
      </c>
      <c r="O54" s="2" t="s">
        <v>228</v>
      </c>
      <c r="P54" s="2">
        <v>3</v>
      </c>
      <c r="Q54" s="2">
        <v>46.213479999999997</v>
      </c>
      <c r="R54">
        <v>2025</v>
      </c>
      <c r="S54">
        <v>2025</v>
      </c>
      <c r="T54" s="2">
        <v>1560.8</v>
      </c>
      <c r="U54" s="2">
        <v>1429.4</v>
      </c>
      <c r="V54" s="2">
        <v>42.910296000000002</v>
      </c>
      <c r="W54" s="2">
        <v>-86.200739999999996</v>
      </c>
    </row>
    <row r="55" spans="1:23" x14ac:dyDescent="0.2">
      <c r="A55" s="2">
        <v>1733</v>
      </c>
      <c r="B55" s="2" t="s">
        <v>229</v>
      </c>
      <c r="C55" s="11">
        <v>33.063187999999997</v>
      </c>
      <c r="D55" s="11">
        <v>20.466683</v>
      </c>
      <c r="E55" s="2" t="s">
        <v>683</v>
      </c>
      <c r="F55" s="11">
        <v>12.596504999999997</v>
      </c>
      <c r="G55" s="11" t="s">
        <v>708</v>
      </c>
      <c r="H55" s="15">
        <v>0.38098277153431176</v>
      </c>
      <c r="I55" s="2">
        <v>5109</v>
      </c>
      <c r="J55" s="2" t="s">
        <v>230</v>
      </c>
      <c r="K55" s="2" t="s">
        <v>11</v>
      </c>
      <c r="L55" s="2" t="s">
        <v>223</v>
      </c>
      <c r="M55" s="2" t="s">
        <v>231</v>
      </c>
      <c r="N55" s="2" t="s">
        <v>113</v>
      </c>
      <c r="O55" s="2" t="s">
        <v>232</v>
      </c>
      <c r="P55" s="2">
        <v>4</v>
      </c>
      <c r="Q55" s="2">
        <v>47.249180000000003</v>
      </c>
      <c r="T55" s="2">
        <v>3279.6</v>
      </c>
      <c r="U55" s="2">
        <v>3066</v>
      </c>
      <c r="V55" s="2">
        <v>41.890599999999999</v>
      </c>
      <c r="W55" s="2">
        <v>-83.346400000000003</v>
      </c>
    </row>
    <row r="56" spans="1:23" x14ac:dyDescent="0.2">
      <c r="A56" s="2">
        <v>1743</v>
      </c>
      <c r="B56" s="2" t="s">
        <v>233</v>
      </c>
      <c r="C56" s="11">
        <v>38.497273999999997</v>
      </c>
      <c r="D56" s="11">
        <v>18.980422999999998</v>
      </c>
      <c r="E56" s="2" t="s">
        <v>683</v>
      </c>
      <c r="F56" s="11">
        <v>19.516850999999999</v>
      </c>
      <c r="G56" s="11" t="s">
        <v>708</v>
      </c>
      <c r="H56" s="15">
        <v>0.5069670907088123</v>
      </c>
      <c r="I56" s="2">
        <v>5109</v>
      </c>
      <c r="J56" s="2" t="s">
        <v>230</v>
      </c>
      <c r="K56" s="2" t="s">
        <v>11</v>
      </c>
      <c r="L56" s="2" t="s">
        <v>223</v>
      </c>
      <c r="M56" s="2" t="s">
        <v>233</v>
      </c>
      <c r="N56" s="2" t="s">
        <v>113</v>
      </c>
      <c r="O56" s="2" t="s">
        <v>234</v>
      </c>
      <c r="P56" s="2">
        <v>4</v>
      </c>
      <c r="Q56" s="2">
        <v>57.335810000000002</v>
      </c>
      <c r="R56">
        <v>2022</v>
      </c>
      <c r="S56">
        <v>2022</v>
      </c>
      <c r="T56" s="2">
        <v>1209.5999999999999</v>
      </c>
      <c r="U56" s="2">
        <v>1065</v>
      </c>
      <c r="V56" s="2">
        <v>42.764200000000002</v>
      </c>
      <c r="W56" s="2">
        <v>-82.471900000000005</v>
      </c>
    </row>
    <row r="57" spans="1:23" x14ac:dyDescent="0.2">
      <c r="A57" s="2">
        <v>1745</v>
      </c>
      <c r="B57" s="2" t="s">
        <v>235</v>
      </c>
      <c r="C57" s="11">
        <v>41.069795999999997</v>
      </c>
      <c r="D57" s="11">
        <v>18.633302</v>
      </c>
      <c r="E57" s="2" t="s">
        <v>683</v>
      </c>
      <c r="F57" s="11">
        <v>22.436493999999996</v>
      </c>
      <c r="G57" s="11" t="s">
        <v>708</v>
      </c>
      <c r="H57" s="15">
        <v>0.54630156916289518</v>
      </c>
      <c r="I57" s="2">
        <v>5109</v>
      </c>
      <c r="J57" s="2" t="s">
        <v>230</v>
      </c>
      <c r="K57" s="2" t="s">
        <v>11</v>
      </c>
      <c r="L57" s="2" t="s">
        <v>223</v>
      </c>
      <c r="M57" s="2" t="s">
        <v>165</v>
      </c>
      <c r="N57" s="2" t="s">
        <v>113</v>
      </c>
      <c r="O57" s="2" t="s">
        <v>236</v>
      </c>
      <c r="P57" s="2">
        <v>1</v>
      </c>
      <c r="Q57" s="2">
        <v>52</v>
      </c>
      <c r="R57">
        <v>2022</v>
      </c>
      <c r="S57">
        <v>2022</v>
      </c>
      <c r="T57" s="2">
        <v>535.5</v>
      </c>
      <c r="U57" s="2">
        <v>495</v>
      </c>
      <c r="V57" s="2">
        <v>42.121699999999997</v>
      </c>
      <c r="W57" s="2">
        <v>-83.180800000000005</v>
      </c>
    </row>
    <row r="58" spans="1:23" x14ac:dyDescent="0.2">
      <c r="A58" s="2">
        <v>1832</v>
      </c>
      <c r="B58" s="2" t="s">
        <v>237</v>
      </c>
      <c r="C58" s="11">
        <v>42.964061000000001</v>
      </c>
      <c r="D58" s="11">
        <v>18.918261999999999</v>
      </c>
      <c r="E58" s="2" t="s">
        <v>683</v>
      </c>
      <c r="F58" s="11">
        <v>24.045799000000002</v>
      </c>
      <c r="G58" s="11" t="s">
        <v>708</v>
      </c>
      <c r="H58" s="15">
        <v>0.55967239689004267</v>
      </c>
      <c r="I58" s="2">
        <v>56155</v>
      </c>
      <c r="J58" s="2" t="s">
        <v>238</v>
      </c>
      <c r="K58" s="8" t="s">
        <v>21</v>
      </c>
      <c r="L58" s="2" t="s">
        <v>223</v>
      </c>
      <c r="M58" s="2" t="s">
        <v>239</v>
      </c>
      <c r="N58" s="2" t="s">
        <v>113</v>
      </c>
      <c r="O58" s="2" t="s">
        <v>25</v>
      </c>
      <c r="P58" s="2">
        <v>1</v>
      </c>
      <c r="Q58" s="2">
        <v>47</v>
      </c>
      <c r="R58">
        <v>2025</v>
      </c>
      <c r="S58">
        <v>2025</v>
      </c>
      <c r="T58" s="2">
        <v>154.69999999999999</v>
      </c>
      <c r="U58" s="2">
        <v>154.5</v>
      </c>
      <c r="V58" s="2">
        <v>42.692222000000001</v>
      </c>
      <c r="W58" s="2">
        <v>-84.657222000000004</v>
      </c>
    </row>
    <row r="59" spans="1:23" x14ac:dyDescent="0.2">
      <c r="A59" s="2">
        <v>1893</v>
      </c>
      <c r="B59" s="2" t="s">
        <v>240</v>
      </c>
      <c r="C59" s="11">
        <v>31.944700000000001</v>
      </c>
      <c r="D59" s="11">
        <v>18.733733999999998</v>
      </c>
      <c r="E59" s="2" t="s">
        <v>683</v>
      </c>
      <c r="F59" s="11">
        <v>13.210966000000003</v>
      </c>
      <c r="G59" s="11" t="s">
        <v>708</v>
      </c>
      <c r="H59" s="15">
        <v>0.41355736632367818</v>
      </c>
      <c r="I59" s="2">
        <v>12647</v>
      </c>
      <c r="J59" s="2" t="s">
        <v>241</v>
      </c>
      <c r="K59" s="2" t="s">
        <v>11</v>
      </c>
      <c r="L59" s="2" t="s">
        <v>242</v>
      </c>
      <c r="M59" s="2" t="s">
        <v>243</v>
      </c>
      <c r="N59" s="2" t="s">
        <v>113</v>
      </c>
      <c r="O59" s="2" t="s">
        <v>175</v>
      </c>
      <c r="P59" s="2">
        <v>2</v>
      </c>
      <c r="Q59" s="2">
        <v>42.76585</v>
      </c>
      <c r="R59" t="s">
        <v>729</v>
      </c>
      <c r="T59" s="2">
        <v>922.5</v>
      </c>
      <c r="U59" s="2">
        <v>937</v>
      </c>
      <c r="V59" s="2">
        <v>47.261099999999999</v>
      </c>
      <c r="W59" s="2">
        <v>-93.652799999999999</v>
      </c>
    </row>
    <row r="60" spans="1:23" x14ac:dyDescent="0.2">
      <c r="A60" s="2">
        <v>1915</v>
      </c>
      <c r="B60" s="2" t="s">
        <v>244</v>
      </c>
      <c r="C60" s="11">
        <v>46.346536999999998</v>
      </c>
      <c r="D60" s="11">
        <v>17.984469000000001</v>
      </c>
      <c r="E60" s="2" t="s">
        <v>683</v>
      </c>
      <c r="F60" s="11">
        <v>28.362067999999997</v>
      </c>
      <c r="G60" s="11" t="s">
        <v>708</v>
      </c>
      <c r="H60" s="15">
        <v>0.61195657401544368</v>
      </c>
      <c r="I60" s="2">
        <v>13781</v>
      </c>
      <c r="J60" s="2" t="s">
        <v>245</v>
      </c>
      <c r="K60" s="2" t="s">
        <v>11</v>
      </c>
      <c r="L60" s="2" t="s">
        <v>242</v>
      </c>
      <c r="M60" s="2" t="s">
        <v>246</v>
      </c>
      <c r="N60" s="2" t="s">
        <v>113</v>
      </c>
      <c r="O60" s="2" t="s">
        <v>25</v>
      </c>
      <c r="P60" s="2">
        <v>1</v>
      </c>
      <c r="Q60" s="2">
        <v>62</v>
      </c>
      <c r="R60" t="s">
        <v>723</v>
      </c>
      <c r="S60" t="s">
        <v>723</v>
      </c>
      <c r="T60" s="2">
        <v>598.4</v>
      </c>
      <c r="U60" s="2">
        <v>511</v>
      </c>
      <c r="V60" s="2">
        <v>45.03</v>
      </c>
      <c r="W60" s="2">
        <v>-92.778599999999997</v>
      </c>
    </row>
    <row r="61" spans="1:23" x14ac:dyDescent="0.2">
      <c r="A61" s="2">
        <v>2079</v>
      </c>
      <c r="B61" s="2" t="s">
        <v>247</v>
      </c>
      <c r="C61" s="11">
        <v>30.687235000000001</v>
      </c>
      <c r="D61" s="11">
        <v>17.505139</v>
      </c>
      <c r="E61" s="2" t="s">
        <v>683</v>
      </c>
      <c r="F61" s="11">
        <v>13.182096000000001</v>
      </c>
      <c r="G61" s="11" t="s">
        <v>708</v>
      </c>
      <c r="H61" s="15">
        <v>0.42956284591948413</v>
      </c>
      <c r="I61" s="2">
        <v>10000</v>
      </c>
      <c r="J61" s="2" t="s">
        <v>186</v>
      </c>
      <c r="K61" s="2" t="s">
        <v>11</v>
      </c>
      <c r="L61" s="2" t="s">
        <v>248</v>
      </c>
      <c r="M61" s="2" t="s">
        <v>249</v>
      </c>
      <c r="N61" s="2" t="s">
        <v>24</v>
      </c>
      <c r="O61" s="2" t="s">
        <v>18</v>
      </c>
      <c r="P61" s="2">
        <v>1</v>
      </c>
      <c r="Q61" s="2">
        <v>51</v>
      </c>
      <c r="R61" t="s">
        <v>723</v>
      </c>
      <c r="S61" t="s">
        <v>723</v>
      </c>
      <c r="T61" s="2">
        <v>569</v>
      </c>
      <c r="U61" s="2">
        <v>552.20000000000005</v>
      </c>
      <c r="V61" s="2">
        <v>39.130600000000001</v>
      </c>
      <c r="W61" s="2">
        <v>-94.477800000000002</v>
      </c>
    </row>
    <row r="62" spans="1:23" x14ac:dyDescent="0.2">
      <c r="A62" s="2">
        <v>2103</v>
      </c>
      <c r="B62" s="2" t="s">
        <v>250</v>
      </c>
      <c r="C62" s="11">
        <v>23.868884000000001</v>
      </c>
      <c r="D62" s="11">
        <v>22.723701999999999</v>
      </c>
      <c r="E62" s="2" t="s">
        <v>683</v>
      </c>
      <c r="F62" s="11">
        <v>1.1451820000000019</v>
      </c>
      <c r="G62" s="11" t="s">
        <v>708</v>
      </c>
      <c r="H62" s="15">
        <v>4.7978028633429273E-2</v>
      </c>
      <c r="I62" s="2">
        <v>19436</v>
      </c>
      <c r="J62" s="2" t="s">
        <v>251</v>
      </c>
      <c r="K62" s="2" t="s">
        <v>11</v>
      </c>
      <c r="L62" s="2" t="s">
        <v>248</v>
      </c>
      <c r="M62" s="2" t="s">
        <v>252</v>
      </c>
      <c r="N62" s="2" t="s">
        <v>113</v>
      </c>
      <c r="O62" s="2" t="s">
        <v>253</v>
      </c>
      <c r="P62" s="2">
        <v>4</v>
      </c>
      <c r="Q62" s="2">
        <v>48.460410000000003</v>
      </c>
      <c r="T62" s="2">
        <v>2389.4</v>
      </c>
      <c r="U62" s="2">
        <v>2372</v>
      </c>
      <c r="V62" s="2">
        <v>38.562244</v>
      </c>
      <c r="W62" s="2">
        <v>-90.837686000000005</v>
      </c>
    </row>
    <row r="63" spans="1:23" x14ac:dyDescent="0.2">
      <c r="A63" s="2">
        <v>2104</v>
      </c>
      <c r="B63" s="2" t="s">
        <v>254</v>
      </c>
      <c r="C63" s="11">
        <v>62.128849000000002</v>
      </c>
      <c r="D63" s="11">
        <v>20.660606999999999</v>
      </c>
      <c r="E63" s="2" t="s">
        <v>683</v>
      </c>
      <c r="F63" s="11">
        <v>41.468242000000004</v>
      </c>
      <c r="G63" s="11" t="s">
        <v>708</v>
      </c>
      <c r="H63" s="15">
        <v>0.66745550042299995</v>
      </c>
      <c r="I63" s="2">
        <v>19436</v>
      </c>
      <c r="J63" s="2" t="s">
        <v>251</v>
      </c>
      <c r="K63" s="2" t="s">
        <v>11</v>
      </c>
      <c r="L63" s="2" t="s">
        <v>248</v>
      </c>
      <c r="M63" s="2" t="s">
        <v>255</v>
      </c>
      <c r="N63" s="2" t="s">
        <v>113</v>
      </c>
      <c r="O63" s="2" t="s">
        <v>175</v>
      </c>
      <c r="P63" s="2">
        <v>2</v>
      </c>
      <c r="Q63" s="2">
        <v>59.891979999999997</v>
      </c>
      <c r="R63">
        <v>2022</v>
      </c>
      <c r="S63">
        <v>2022</v>
      </c>
      <c r="T63" s="2">
        <v>648</v>
      </c>
      <c r="U63" s="2">
        <v>540</v>
      </c>
      <c r="V63" s="2">
        <v>38.401699999999998</v>
      </c>
      <c r="W63" s="2">
        <v>-90.335800000000006</v>
      </c>
    </row>
    <row r="64" spans="1:23" x14ac:dyDescent="0.2">
      <c r="A64" s="2">
        <v>2107</v>
      </c>
      <c r="B64" s="2" t="s">
        <v>256</v>
      </c>
      <c r="C64" s="11">
        <v>38.419635</v>
      </c>
      <c r="D64" s="11">
        <v>21.216795999999999</v>
      </c>
      <c r="E64" s="2" t="s">
        <v>683</v>
      </c>
      <c r="F64" s="11">
        <v>17.202839000000001</v>
      </c>
      <c r="G64" s="11" t="s">
        <v>708</v>
      </c>
      <c r="H64" s="15">
        <v>0.44776164583552136</v>
      </c>
      <c r="I64" s="2">
        <v>19436</v>
      </c>
      <c r="J64" s="2" t="s">
        <v>251</v>
      </c>
      <c r="K64" s="2" t="s">
        <v>11</v>
      </c>
      <c r="L64" s="2" t="s">
        <v>248</v>
      </c>
      <c r="M64" s="2" t="s">
        <v>257</v>
      </c>
      <c r="N64" s="2" t="s">
        <v>113</v>
      </c>
      <c r="O64" s="2" t="s">
        <v>76</v>
      </c>
      <c r="P64" s="2">
        <v>2</v>
      </c>
      <c r="Q64" s="2">
        <v>52.5</v>
      </c>
      <c r="R64">
        <v>2028</v>
      </c>
      <c r="S64">
        <v>2028</v>
      </c>
      <c r="T64" s="2">
        <v>1099.4000000000001</v>
      </c>
      <c r="U64" s="2">
        <v>974</v>
      </c>
      <c r="V64" s="2">
        <v>38.915478999999998</v>
      </c>
      <c r="W64" s="2">
        <v>-90.290246999999994</v>
      </c>
    </row>
    <row r="65" spans="1:23" x14ac:dyDescent="0.2">
      <c r="A65" s="2">
        <v>2167</v>
      </c>
      <c r="B65" s="2" t="s">
        <v>258</v>
      </c>
      <c r="C65" s="11">
        <v>29.887613999999999</v>
      </c>
      <c r="D65" s="11">
        <v>19.978662</v>
      </c>
      <c r="E65" s="2" t="s">
        <v>683</v>
      </c>
      <c r="F65" s="11">
        <v>9.9089519999999993</v>
      </c>
      <c r="G65" s="11" t="s">
        <v>708</v>
      </c>
      <c r="H65" s="15">
        <v>0.33154041670907552</v>
      </c>
      <c r="I65" s="2">
        <v>924</v>
      </c>
      <c r="J65" s="2" t="s">
        <v>259</v>
      </c>
      <c r="K65" s="2" t="s">
        <v>701</v>
      </c>
      <c r="L65" s="2" t="s">
        <v>248</v>
      </c>
      <c r="M65" s="2" t="s">
        <v>258</v>
      </c>
      <c r="N65" s="2" t="s">
        <v>260</v>
      </c>
      <c r="O65" s="2" t="s">
        <v>29</v>
      </c>
      <c r="P65" s="2">
        <v>2</v>
      </c>
      <c r="Q65" s="2">
        <v>45.5</v>
      </c>
      <c r="T65" s="2">
        <v>1300</v>
      </c>
      <c r="U65" s="2">
        <v>1146</v>
      </c>
      <c r="V65" s="2">
        <v>36.514699999999998</v>
      </c>
      <c r="W65" s="2">
        <v>-89.561700000000002</v>
      </c>
    </row>
    <row r="66" spans="1:23" x14ac:dyDescent="0.2">
      <c r="A66" s="2">
        <v>2168</v>
      </c>
      <c r="B66" s="2" t="s">
        <v>261</v>
      </c>
      <c r="C66" s="11">
        <v>25.654851000000001</v>
      </c>
      <c r="D66" s="11">
        <v>19.013148000000001</v>
      </c>
      <c r="E66" s="2" t="s">
        <v>682</v>
      </c>
      <c r="F66" s="11">
        <v>6.6417029999999997</v>
      </c>
      <c r="G66" s="11" t="s">
        <v>708</v>
      </c>
      <c r="H66" s="15">
        <v>0.25888682807005969</v>
      </c>
      <c r="I66" s="2">
        <v>924</v>
      </c>
      <c r="J66" s="2" t="s">
        <v>259</v>
      </c>
      <c r="K66" s="2" t="s">
        <v>701</v>
      </c>
      <c r="L66" s="2" t="s">
        <v>248</v>
      </c>
      <c r="M66" s="2" t="s">
        <v>134</v>
      </c>
      <c r="N66" s="2" t="s">
        <v>260</v>
      </c>
      <c r="O66" s="2" t="s">
        <v>72</v>
      </c>
      <c r="P66" s="2">
        <v>3</v>
      </c>
      <c r="Q66" s="2">
        <v>43.31709</v>
      </c>
      <c r="T66" s="2">
        <v>1181.7</v>
      </c>
      <c r="U66" s="2">
        <v>1135</v>
      </c>
      <c r="V66" s="2">
        <v>39.552199999999999</v>
      </c>
      <c r="W66" s="2">
        <v>-92.638099999999994</v>
      </c>
    </row>
    <row r="67" spans="1:23" x14ac:dyDescent="0.2">
      <c r="A67" s="2">
        <v>2240</v>
      </c>
      <c r="B67" s="2" t="s">
        <v>262</v>
      </c>
      <c r="C67" s="11">
        <v>34.314774999999997</v>
      </c>
      <c r="D67" s="11">
        <v>15.687414</v>
      </c>
      <c r="E67" s="2" t="s">
        <v>683</v>
      </c>
      <c r="F67" s="11">
        <v>18.627360999999997</v>
      </c>
      <c r="G67" s="11" t="s">
        <v>708</v>
      </c>
      <c r="H67" s="15">
        <v>0.54283791748598087</v>
      </c>
      <c r="I67" s="2">
        <v>6779</v>
      </c>
      <c r="J67" s="2" t="s">
        <v>263</v>
      </c>
      <c r="K67" s="2" t="s">
        <v>21</v>
      </c>
      <c r="L67" s="2" t="s">
        <v>22</v>
      </c>
      <c r="M67" s="2" t="s">
        <v>264</v>
      </c>
      <c r="N67" s="2" t="s">
        <v>24</v>
      </c>
      <c r="O67" s="2" t="s">
        <v>265</v>
      </c>
      <c r="P67" s="2">
        <v>3</v>
      </c>
      <c r="Q67" s="2">
        <v>48.611539999999998</v>
      </c>
      <c r="T67" s="2">
        <v>130</v>
      </c>
      <c r="U67" s="2">
        <v>118.5</v>
      </c>
      <c r="V67" s="2">
        <v>41.428100000000001</v>
      </c>
      <c r="W67" s="2">
        <v>-96.462299999999999</v>
      </c>
    </row>
    <row r="68" spans="1:23" x14ac:dyDescent="0.2">
      <c r="A68" s="2">
        <v>2277</v>
      </c>
      <c r="B68" s="2" t="s">
        <v>266</v>
      </c>
      <c r="C68" s="11">
        <v>42.352857</v>
      </c>
      <c r="D68" s="11">
        <v>13.771755000000001</v>
      </c>
      <c r="E68" s="2" t="s">
        <v>682</v>
      </c>
      <c r="F68" s="11">
        <v>28.581102000000001</v>
      </c>
      <c r="G68" s="11" t="s">
        <v>708</v>
      </c>
      <c r="H68" s="15">
        <v>0.67483291623042108</v>
      </c>
      <c r="I68" s="2">
        <v>13337</v>
      </c>
      <c r="J68" s="2" t="s">
        <v>267</v>
      </c>
      <c r="K68" s="2" t="s">
        <v>268</v>
      </c>
      <c r="L68" s="2" t="s">
        <v>22</v>
      </c>
      <c r="M68" s="2" t="s">
        <v>269</v>
      </c>
      <c r="N68" s="2" t="s">
        <v>24</v>
      </c>
      <c r="O68" s="2" t="s">
        <v>29</v>
      </c>
      <c r="P68" s="2">
        <v>2</v>
      </c>
      <c r="Q68" s="2">
        <v>56.902929999999998</v>
      </c>
      <c r="T68" s="2">
        <v>228.7</v>
      </c>
      <c r="U68" s="2">
        <v>219</v>
      </c>
      <c r="V68" s="2">
        <v>40.558900000000001</v>
      </c>
      <c r="W68" s="2">
        <v>-96.784700000000001</v>
      </c>
    </row>
    <row r="69" spans="1:23" x14ac:dyDescent="0.2">
      <c r="A69" s="2">
        <v>2291</v>
      </c>
      <c r="B69" s="2" t="s">
        <v>270</v>
      </c>
      <c r="C69" s="11">
        <v>25.656088</v>
      </c>
      <c r="D69" s="11">
        <v>15.882949</v>
      </c>
      <c r="E69" s="2" t="s">
        <v>683</v>
      </c>
      <c r="F69" s="11">
        <v>9.7731390000000005</v>
      </c>
      <c r="G69" s="11" t="s">
        <v>708</v>
      </c>
      <c r="H69" s="15">
        <v>0.38092865132049752</v>
      </c>
      <c r="I69" s="2">
        <v>14127</v>
      </c>
      <c r="J69" s="2" t="s">
        <v>271</v>
      </c>
      <c r="K69" s="2" t="s">
        <v>268</v>
      </c>
      <c r="L69" s="2" t="s">
        <v>22</v>
      </c>
      <c r="M69" s="2" t="s">
        <v>189</v>
      </c>
      <c r="N69" s="2" t="s">
        <v>24</v>
      </c>
      <c r="O69" s="2" t="s">
        <v>272</v>
      </c>
      <c r="P69" s="2">
        <v>2</v>
      </c>
      <c r="Q69" s="2">
        <v>53.923079999999999</v>
      </c>
      <c r="T69" s="2">
        <v>353.6</v>
      </c>
      <c r="U69" s="2">
        <v>336.3</v>
      </c>
      <c r="V69" s="2">
        <v>41.329090000000001</v>
      </c>
      <c r="W69" s="2">
        <v>-95.944659999999999</v>
      </c>
    </row>
    <row r="70" spans="1:23" x14ac:dyDescent="0.2">
      <c r="A70" s="2">
        <v>2364</v>
      </c>
      <c r="B70" s="2" t="s">
        <v>273</v>
      </c>
      <c r="C70" s="11">
        <v>100.884168</v>
      </c>
      <c r="D70" s="11">
        <v>17.034680000000002</v>
      </c>
      <c r="E70" s="2" t="s">
        <v>683</v>
      </c>
      <c r="F70" s="11">
        <v>83.849488000000008</v>
      </c>
      <c r="G70" s="11" t="s">
        <v>708</v>
      </c>
      <c r="H70" s="15">
        <v>0.83114615169349471</v>
      </c>
      <c r="I70" s="2">
        <v>62032</v>
      </c>
      <c r="J70" s="2" t="s">
        <v>274</v>
      </c>
      <c r="K70" s="8" t="s">
        <v>661</v>
      </c>
      <c r="L70" s="2" t="s">
        <v>275</v>
      </c>
      <c r="M70" s="2" t="s">
        <v>273</v>
      </c>
      <c r="N70" s="2" t="s">
        <v>276</v>
      </c>
      <c r="O70" s="2" t="s">
        <v>76</v>
      </c>
      <c r="P70" s="2">
        <v>2</v>
      </c>
      <c r="Q70" s="2">
        <v>53.979089999999999</v>
      </c>
      <c r="T70" s="2">
        <v>459.2</v>
      </c>
      <c r="U70" s="2">
        <v>438.5</v>
      </c>
      <c r="V70" s="2">
        <v>43.141100000000002</v>
      </c>
      <c r="W70" s="2">
        <v>-71.469200000000001</v>
      </c>
    </row>
    <row r="71" spans="1:23" x14ac:dyDescent="0.2">
      <c r="A71" s="2">
        <v>2442</v>
      </c>
      <c r="B71" s="2" t="s">
        <v>277</v>
      </c>
      <c r="C71" s="11">
        <v>50.063341999999999</v>
      </c>
      <c r="D71" s="11">
        <v>14.194328000000001</v>
      </c>
      <c r="E71" s="2" t="s">
        <v>681</v>
      </c>
      <c r="F71" s="11">
        <v>35.869014</v>
      </c>
      <c r="G71" s="11" t="s">
        <v>708</v>
      </c>
      <c r="H71" s="15">
        <v>0.71647262382123833</v>
      </c>
      <c r="I71" s="2">
        <v>803</v>
      </c>
      <c r="J71" s="2" t="s">
        <v>36</v>
      </c>
      <c r="K71" s="2" t="s">
        <v>11</v>
      </c>
      <c r="L71" s="2" t="s">
        <v>278</v>
      </c>
      <c r="M71" s="2" t="s">
        <v>279</v>
      </c>
      <c r="N71" s="2" t="s">
        <v>39</v>
      </c>
      <c r="O71" s="2" t="s">
        <v>15</v>
      </c>
      <c r="P71" s="2">
        <v>2</v>
      </c>
      <c r="Q71" s="2">
        <v>50.5</v>
      </c>
      <c r="R71">
        <v>2031</v>
      </c>
      <c r="S71">
        <v>2031</v>
      </c>
      <c r="T71" s="2">
        <v>1636.2</v>
      </c>
      <c r="U71" s="2">
        <v>1540</v>
      </c>
      <c r="V71" s="2">
        <v>36.69</v>
      </c>
      <c r="W71" s="2">
        <v>-108.48139999999999</v>
      </c>
    </row>
    <row r="72" spans="1:23" x14ac:dyDescent="0.2">
      <c r="A72" s="2">
        <v>2451</v>
      </c>
      <c r="B72" s="2" t="s">
        <v>279</v>
      </c>
      <c r="C72" s="11">
        <v>31.015643000000001</v>
      </c>
      <c r="D72" s="11">
        <v>14.194328000000001</v>
      </c>
      <c r="E72" s="2" t="s">
        <v>681</v>
      </c>
      <c r="F72" s="11">
        <v>16.821314999999998</v>
      </c>
      <c r="G72" s="11" t="s">
        <v>708</v>
      </c>
      <c r="H72" s="15">
        <v>0.54234938801687904</v>
      </c>
      <c r="I72" s="2">
        <v>15473</v>
      </c>
      <c r="J72" s="2" t="s">
        <v>280</v>
      </c>
      <c r="K72" s="2" t="s">
        <v>11</v>
      </c>
      <c r="L72" s="2" t="s">
        <v>278</v>
      </c>
      <c r="M72" s="2" t="s">
        <v>279</v>
      </c>
      <c r="N72" s="2" t="s">
        <v>281</v>
      </c>
      <c r="O72" s="2" t="s">
        <v>282</v>
      </c>
      <c r="P72" s="2">
        <v>2</v>
      </c>
      <c r="Q72" s="2">
        <v>40.396099999999997</v>
      </c>
      <c r="R72">
        <v>2022</v>
      </c>
      <c r="S72">
        <v>2022</v>
      </c>
      <c r="T72" s="2">
        <v>924</v>
      </c>
      <c r="U72" s="2">
        <v>847</v>
      </c>
      <c r="V72" s="2">
        <v>36.800600000000003</v>
      </c>
      <c r="W72" s="2">
        <v>-108.43859999999999</v>
      </c>
    </row>
    <row r="73" spans="1:23" x14ac:dyDescent="0.2">
      <c r="A73" s="2">
        <v>2712</v>
      </c>
      <c r="B73" s="2" t="s">
        <v>283</v>
      </c>
      <c r="C73" s="11">
        <v>49.238048999999997</v>
      </c>
      <c r="D73" s="11">
        <v>21.798812999999999</v>
      </c>
      <c r="E73" s="2" t="s">
        <v>681</v>
      </c>
      <c r="F73" s="11">
        <v>27.439235999999998</v>
      </c>
      <c r="G73" s="11" t="s">
        <v>708</v>
      </c>
      <c r="H73" s="15">
        <v>0.55727707651454672</v>
      </c>
      <c r="I73" s="2">
        <v>3046</v>
      </c>
      <c r="J73" s="2" t="s">
        <v>284</v>
      </c>
      <c r="K73" s="2" t="s">
        <v>11</v>
      </c>
      <c r="L73" s="2" t="s">
        <v>285</v>
      </c>
      <c r="M73" s="2" t="s">
        <v>286</v>
      </c>
      <c r="N73" s="2" t="s">
        <v>287</v>
      </c>
      <c r="O73" s="2" t="s">
        <v>288</v>
      </c>
      <c r="P73" s="2">
        <v>4</v>
      </c>
      <c r="Q73" s="2">
        <v>47.36909</v>
      </c>
      <c r="T73" s="2">
        <v>2558.1999999999998</v>
      </c>
      <c r="U73" s="2">
        <v>2439</v>
      </c>
      <c r="V73" s="2">
        <v>36.4833</v>
      </c>
      <c r="W73" s="2">
        <v>-79.073099999999997</v>
      </c>
    </row>
    <row r="74" spans="1:23" x14ac:dyDescent="0.2">
      <c r="A74" s="2">
        <v>2718</v>
      </c>
      <c r="B74" s="2" t="s">
        <v>289</v>
      </c>
      <c r="C74" s="11">
        <v>165.45215999999999</v>
      </c>
      <c r="D74" s="11">
        <v>18.211303999999998</v>
      </c>
      <c r="E74" s="2" t="s">
        <v>683</v>
      </c>
      <c r="F74" s="11">
        <v>147.24085600000001</v>
      </c>
      <c r="G74" s="11" t="s">
        <v>708</v>
      </c>
      <c r="H74" s="15">
        <v>0.8899300921789115</v>
      </c>
      <c r="I74" s="2">
        <v>5416</v>
      </c>
      <c r="J74" s="2" t="s">
        <v>290</v>
      </c>
      <c r="K74" s="2" t="s">
        <v>11</v>
      </c>
      <c r="L74" s="2" t="s">
        <v>285</v>
      </c>
      <c r="M74" s="2" t="s">
        <v>291</v>
      </c>
      <c r="N74" s="2" t="s">
        <v>292</v>
      </c>
      <c r="O74" s="2" t="s">
        <v>293</v>
      </c>
      <c r="P74" s="2">
        <v>2</v>
      </c>
      <c r="Q74" s="2">
        <v>60.5</v>
      </c>
      <c r="R74">
        <v>2024</v>
      </c>
      <c r="S74">
        <v>2024</v>
      </c>
      <c r="T74" s="2">
        <v>435.2</v>
      </c>
      <c r="U74" s="2">
        <v>421</v>
      </c>
      <c r="V74" s="2">
        <v>35.189700000000002</v>
      </c>
      <c r="W74" s="2">
        <v>-81.012200000000007</v>
      </c>
    </row>
    <row r="75" spans="1:23" x14ac:dyDescent="0.2">
      <c r="A75" s="2">
        <v>2721</v>
      </c>
      <c r="B75" s="2" t="s">
        <v>294</v>
      </c>
      <c r="C75" s="11">
        <v>36.593547000000001</v>
      </c>
      <c r="D75" s="11">
        <v>18.864720999999999</v>
      </c>
      <c r="E75" s="2" t="s">
        <v>681</v>
      </c>
      <c r="F75" s="11">
        <v>17.728826000000002</v>
      </c>
      <c r="G75" s="11" t="s">
        <v>708</v>
      </c>
      <c r="H75" s="15">
        <v>0.48447957231366506</v>
      </c>
      <c r="I75" s="2">
        <v>5416</v>
      </c>
      <c r="J75" s="2" t="s">
        <v>290</v>
      </c>
      <c r="K75" s="2" t="s">
        <v>11</v>
      </c>
      <c r="L75" s="2" t="s">
        <v>285</v>
      </c>
      <c r="M75" s="2" t="s">
        <v>295</v>
      </c>
      <c r="N75" s="2" t="s">
        <v>292</v>
      </c>
      <c r="O75" s="2" t="s">
        <v>296</v>
      </c>
      <c r="P75" s="2">
        <v>2</v>
      </c>
      <c r="Q75" s="2">
        <v>24.229990000000001</v>
      </c>
      <c r="T75" s="2">
        <v>1530.5</v>
      </c>
      <c r="U75" s="2">
        <v>1388</v>
      </c>
      <c r="V75" s="2">
        <v>35.22</v>
      </c>
      <c r="W75" s="2">
        <v>-81.759399999999999</v>
      </c>
    </row>
    <row r="76" spans="1:23" x14ac:dyDescent="0.2">
      <c r="A76" s="2">
        <v>2727</v>
      </c>
      <c r="B76" s="2" t="s">
        <v>297</v>
      </c>
      <c r="C76" s="11">
        <v>40.334634000000001</v>
      </c>
      <c r="D76" s="11">
        <v>19.059854000000001</v>
      </c>
      <c r="E76" s="2" t="s">
        <v>681</v>
      </c>
      <c r="F76" s="11">
        <v>21.27478</v>
      </c>
      <c r="G76" s="11" t="s">
        <v>708</v>
      </c>
      <c r="H76" s="15">
        <v>0.5274568749030919</v>
      </c>
      <c r="I76" s="2">
        <v>5416</v>
      </c>
      <c r="J76" s="2" t="s">
        <v>290</v>
      </c>
      <c r="K76" s="2" t="s">
        <v>11</v>
      </c>
      <c r="L76" s="2" t="s">
        <v>285</v>
      </c>
      <c r="M76" s="2" t="s">
        <v>298</v>
      </c>
      <c r="N76" s="2" t="s">
        <v>292</v>
      </c>
      <c r="O76" s="2" t="s">
        <v>200</v>
      </c>
      <c r="P76" s="2">
        <v>4</v>
      </c>
      <c r="Q76" s="2">
        <v>51.815719999999999</v>
      </c>
      <c r="R76" t="s">
        <v>730</v>
      </c>
      <c r="T76" s="2">
        <v>2119</v>
      </c>
      <c r="U76" s="2">
        <v>2058</v>
      </c>
      <c r="V76" s="2">
        <v>35.597499999999997</v>
      </c>
      <c r="W76" s="2">
        <v>-80.965800000000002</v>
      </c>
    </row>
    <row r="77" spans="1:23" x14ac:dyDescent="0.2">
      <c r="A77" s="2">
        <v>2790</v>
      </c>
      <c r="B77" s="2" t="s">
        <v>299</v>
      </c>
      <c r="C77" s="11">
        <v>62.379970999999998</v>
      </c>
      <c r="D77" s="11">
        <v>17.580897</v>
      </c>
      <c r="E77" s="2" t="s">
        <v>683</v>
      </c>
      <c r="F77" s="11">
        <v>44.799073999999997</v>
      </c>
      <c r="G77" s="11" t="s">
        <v>708</v>
      </c>
      <c r="H77" s="15">
        <v>0.71816439286257439</v>
      </c>
      <c r="I77" s="2">
        <v>12199</v>
      </c>
      <c r="J77" s="2" t="s">
        <v>300</v>
      </c>
      <c r="K77" s="2" t="s">
        <v>11</v>
      </c>
      <c r="L77" s="2" t="s">
        <v>301</v>
      </c>
      <c r="M77" s="2" t="s">
        <v>302</v>
      </c>
      <c r="N77" s="2" t="s">
        <v>113</v>
      </c>
      <c r="O77" s="2" t="s">
        <v>29</v>
      </c>
      <c r="P77" s="2">
        <v>2</v>
      </c>
      <c r="Q77" s="2">
        <v>60.13044</v>
      </c>
      <c r="R77">
        <v>2022</v>
      </c>
      <c r="S77">
        <v>2022</v>
      </c>
      <c r="T77" s="2">
        <v>115</v>
      </c>
      <c r="U77" s="2">
        <v>104.3</v>
      </c>
      <c r="V77" s="2">
        <v>46.866900000000001</v>
      </c>
      <c r="W77" s="2">
        <v>-100.8836</v>
      </c>
    </row>
    <row r="78" spans="1:23" x14ac:dyDescent="0.2">
      <c r="A78" s="2">
        <v>2817</v>
      </c>
      <c r="B78" s="2" t="s">
        <v>303</v>
      </c>
      <c r="C78" s="11">
        <v>34.033743000000001</v>
      </c>
      <c r="D78" s="11">
        <v>14.941670999999999</v>
      </c>
      <c r="E78" s="2" t="s">
        <v>683</v>
      </c>
      <c r="F78" s="11">
        <v>19.092072000000002</v>
      </c>
      <c r="G78" s="11" t="s">
        <v>708</v>
      </c>
      <c r="H78" s="15">
        <v>0.56097479492631774</v>
      </c>
      <c r="I78" s="2">
        <v>1307</v>
      </c>
      <c r="J78" s="2" t="s">
        <v>304</v>
      </c>
      <c r="K78" s="2" t="s">
        <v>32</v>
      </c>
      <c r="L78" s="2" t="s">
        <v>301</v>
      </c>
      <c r="M78" s="2" t="s">
        <v>193</v>
      </c>
      <c r="N78" s="2" t="s">
        <v>24</v>
      </c>
      <c r="O78" s="2" t="s">
        <v>29</v>
      </c>
      <c r="P78" s="2">
        <v>2</v>
      </c>
      <c r="Q78" s="2">
        <v>47.963419999999999</v>
      </c>
      <c r="T78" s="2">
        <v>656</v>
      </c>
      <c r="U78" s="2">
        <v>666</v>
      </c>
      <c r="V78" s="2">
        <v>47.280768999999999</v>
      </c>
      <c r="W78" s="2">
        <v>-101.321213</v>
      </c>
    </row>
    <row r="79" spans="1:23" x14ac:dyDescent="0.2">
      <c r="A79" s="2">
        <v>2823</v>
      </c>
      <c r="B79" s="2" t="s">
        <v>305</v>
      </c>
      <c r="C79" s="11">
        <v>29.209648999999999</v>
      </c>
      <c r="D79" s="11">
        <v>15.030894999999999</v>
      </c>
      <c r="E79" s="2" t="s">
        <v>683</v>
      </c>
      <c r="F79" s="11">
        <v>14.178754</v>
      </c>
      <c r="G79" s="11" t="s">
        <v>708</v>
      </c>
      <c r="H79" s="15">
        <v>0.48541336460427853</v>
      </c>
      <c r="I79" s="2">
        <v>12658</v>
      </c>
      <c r="J79" s="2" t="s">
        <v>306</v>
      </c>
      <c r="K79" s="2" t="s">
        <v>32</v>
      </c>
      <c r="L79" s="2" t="s">
        <v>301</v>
      </c>
      <c r="M79" s="2" t="s">
        <v>307</v>
      </c>
      <c r="N79" s="2" t="s">
        <v>113</v>
      </c>
      <c r="O79" s="2" t="s">
        <v>76</v>
      </c>
      <c r="P79" s="2">
        <v>2</v>
      </c>
      <c r="Q79" s="2">
        <v>45.450949999999999</v>
      </c>
      <c r="T79" s="2">
        <v>734</v>
      </c>
      <c r="U79" s="2">
        <v>684</v>
      </c>
      <c r="V79" s="2">
        <v>47.065854000000002</v>
      </c>
      <c r="W79" s="2">
        <v>-101.213093</v>
      </c>
    </row>
    <row r="80" spans="1:23" x14ac:dyDescent="0.2">
      <c r="A80" s="2">
        <v>2828</v>
      </c>
      <c r="B80" s="2" t="s">
        <v>308</v>
      </c>
      <c r="C80" s="11">
        <v>31.159687999999999</v>
      </c>
      <c r="D80" s="11">
        <v>25.372788</v>
      </c>
      <c r="E80" s="2" t="s">
        <v>683</v>
      </c>
      <c r="F80" s="11">
        <v>5.7868999999999993</v>
      </c>
      <c r="G80" s="11" t="s">
        <v>708</v>
      </c>
      <c r="H80" s="15">
        <v>0.18571752066323641</v>
      </c>
      <c r="I80" s="2">
        <v>61412</v>
      </c>
      <c r="J80" s="2" t="s">
        <v>309</v>
      </c>
      <c r="K80" s="8" t="s">
        <v>661</v>
      </c>
      <c r="L80" s="2" t="s">
        <v>310</v>
      </c>
      <c r="M80" s="2" t="s">
        <v>146</v>
      </c>
      <c r="N80" s="2" t="s">
        <v>85</v>
      </c>
      <c r="O80" s="2" t="s">
        <v>142</v>
      </c>
      <c r="P80" s="2">
        <v>3</v>
      </c>
      <c r="Q80" s="2">
        <v>49.543289999999999</v>
      </c>
      <c r="R80" t="s">
        <v>731</v>
      </c>
      <c r="T80" s="2">
        <v>1880.4</v>
      </c>
      <c r="U80" s="2">
        <v>1790</v>
      </c>
      <c r="V80" s="2">
        <v>40.252200000000002</v>
      </c>
      <c r="W80" s="2">
        <v>-80.648600000000002</v>
      </c>
    </row>
    <row r="81" spans="1:23" x14ac:dyDescent="0.2">
      <c r="A81" s="2">
        <v>2832</v>
      </c>
      <c r="B81" s="2" t="s">
        <v>311</v>
      </c>
      <c r="C81" s="11">
        <v>25.723700000000001</v>
      </c>
      <c r="D81" s="11">
        <v>22.363771</v>
      </c>
      <c r="E81" s="2" t="s">
        <v>681</v>
      </c>
      <c r="F81" s="11">
        <v>3.3599290000000011</v>
      </c>
      <c r="G81" s="11" t="s">
        <v>708</v>
      </c>
      <c r="H81" s="15">
        <v>0.13061608555534393</v>
      </c>
      <c r="I81" s="2">
        <v>59919</v>
      </c>
      <c r="J81" s="2" t="s">
        <v>312</v>
      </c>
      <c r="K81" s="8" t="s">
        <v>661</v>
      </c>
      <c r="L81" s="2" t="s">
        <v>310</v>
      </c>
      <c r="M81" s="2" t="s">
        <v>313</v>
      </c>
      <c r="N81" s="2" t="s">
        <v>85</v>
      </c>
      <c r="O81" s="2" t="s">
        <v>314</v>
      </c>
      <c r="P81" s="2">
        <v>2</v>
      </c>
      <c r="Q81" s="2">
        <v>43.499189999999999</v>
      </c>
      <c r="R81">
        <v>2027</v>
      </c>
      <c r="S81">
        <v>2027</v>
      </c>
      <c r="T81" s="2">
        <v>1114.8</v>
      </c>
      <c r="U81" s="2">
        <v>1020</v>
      </c>
      <c r="V81" s="2">
        <v>39.1128</v>
      </c>
      <c r="W81" s="2">
        <v>-84.803600000000003</v>
      </c>
    </row>
    <row r="82" spans="1:23" x14ac:dyDescent="0.2">
      <c r="A82" s="2">
        <v>2836</v>
      </c>
      <c r="B82" s="2" t="s">
        <v>315</v>
      </c>
      <c r="C82" s="11">
        <v>47.407977000000002</v>
      </c>
      <c r="D82" s="11">
        <v>27.424813</v>
      </c>
      <c r="E82" s="2" t="s">
        <v>683</v>
      </c>
      <c r="F82" s="11">
        <v>19.983164000000002</v>
      </c>
      <c r="G82" s="11" t="s">
        <v>708</v>
      </c>
      <c r="H82" s="15">
        <v>0.42151480119052542</v>
      </c>
      <c r="I82" s="2">
        <v>14165</v>
      </c>
      <c r="J82" s="2" t="s">
        <v>316</v>
      </c>
      <c r="K82" s="7" t="s">
        <v>661</v>
      </c>
      <c r="L82" s="2" t="s">
        <v>310</v>
      </c>
      <c r="M82" s="2" t="s">
        <v>317</v>
      </c>
      <c r="N82" s="2" t="s">
        <v>85</v>
      </c>
      <c r="O82" s="2" t="s">
        <v>236</v>
      </c>
      <c r="P82" s="2">
        <v>1</v>
      </c>
      <c r="Q82" s="2">
        <v>50</v>
      </c>
      <c r="R82">
        <v>2022</v>
      </c>
      <c r="S82">
        <v>2022</v>
      </c>
      <c r="T82" s="2">
        <v>680</v>
      </c>
      <c r="U82" s="2">
        <v>627</v>
      </c>
      <c r="V82" s="2">
        <v>41.504452999999998</v>
      </c>
      <c r="W82" s="2">
        <v>-82.054619000000002</v>
      </c>
    </row>
    <row r="83" spans="1:23" x14ac:dyDescent="0.2">
      <c r="A83" s="2">
        <v>2866</v>
      </c>
      <c r="B83" s="2" t="s">
        <v>318</v>
      </c>
      <c r="C83" s="11">
        <v>37.430280000000003</v>
      </c>
      <c r="D83" s="11">
        <v>25.32122</v>
      </c>
      <c r="E83" s="2" t="s">
        <v>683</v>
      </c>
      <c r="F83" s="11">
        <v>12.109060000000003</v>
      </c>
      <c r="G83" s="11" t="s">
        <v>708</v>
      </c>
      <c r="H83" s="15">
        <v>0.32350973596777799</v>
      </c>
      <c r="I83" s="2">
        <v>64226</v>
      </c>
      <c r="J83" s="2" t="s">
        <v>319</v>
      </c>
      <c r="K83" s="7" t="s">
        <v>661</v>
      </c>
      <c r="L83" s="2" t="s">
        <v>310</v>
      </c>
      <c r="M83" s="2" t="s">
        <v>146</v>
      </c>
      <c r="N83" s="2" t="s">
        <v>85</v>
      </c>
      <c r="O83" s="2" t="s">
        <v>320</v>
      </c>
      <c r="P83" s="2">
        <v>3</v>
      </c>
      <c r="Q83" s="2">
        <v>50.591500000000003</v>
      </c>
      <c r="R83">
        <v>2023</v>
      </c>
      <c r="S83">
        <v>2023</v>
      </c>
      <c r="T83" s="2">
        <v>1694</v>
      </c>
      <c r="U83" s="2">
        <v>1490</v>
      </c>
      <c r="V83" s="2">
        <v>40.531700000000001</v>
      </c>
      <c r="W83" s="2">
        <v>-80.631900000000002</v>
      </c>
    </row>
    <row r="84" spans="1:23" x14ac:dyDescent="0.2">
      <c r="A84" s="2">
        <v>2876</v>
      </c>
      <c r="B84" s="2" t="s">
        <v>321</v>
      </c>
      <c r="C84" s="11">
        <v>39.924056</v>
      </c>
      <c r="D84" s="11">
        <v>25.371489</v>
      </c>
      <c r="E84" s="2" t="s">
        <v>683</v>
      </c>
      <c r="F84" s="11">
        <v>14.552567</v>
      </c>
      <c r="G84" s="11" t="s">
        <v>708</v>
      </c>
      <c r="H84" s="15">
        <v>0.36450622652167403</v>
      </c>
      <c r="I84" s="2">
        <v>14015</v>
      </c>
      <c r="J84" s="2" t="s">
        <v>322</v>
      </c>
      <c r="K84" s="2" t="s">
        <v>11</v>
      </c>
      <c r="L84" s="2" t="s">
        <v>310</v>
      </c>
      <c r="M84" s="2" t="s">
        <v>323</v>
      </c>
      <c r="N84" s="2" t="s">
        <v>85</v>
      </c>
      <c r="O84" s="2" t="s">
        <v>324</v>
      </c>
      <c r="P84" s="2">
        <v>5</v>
      </c>
      <c r="Q84" s="2">
        <v>65</v>
      </c>
      <c r="T84" s="2">
        <v>1086.5</v>
      </c>
      <c r="U84" s="2">
        <v>962.8</v>
      </c>
      <c r="V84" s="2">
        <v>38.914400000000001</v>
      </c>
      <c r="W84" s="2">
        <v>-82.128900000000002</v>
      </c>
    </row>
    <row r="85" spans="1:23" x14ac:dyDescent="0.2">
      <c r="A85" s="2">
        <v>2914</v>
      </c>
      <c r="B85" s="2" t="s">
        <v>325</v>
      </c>
      <c r="C85" s="11">
        <v>57.938225000000003</v>
      </c>
      <c r="D85" s="11">
        <v>23.785478000000001</v>
      </c>
      <c r="E85" s="2" t="s">
        <v>683</v>
      </c>
      <c r="F85" s="11">
        <v>34.152747000000005</v>
      </c>
      <c r="G85" s="11" t="s">
        <v>708</v>
      </c>
      <c r="H85" s="15">
        <v>0.58946830007305195</v>
      </c>
      <c r="I85" s="2">
        <v>5336</v>
      </c>
      <c r="J85" s="2" t="s">
        <v>326</v>
      </c>
      <c r="K85" s="2" t="s">
        <v>21</v>
      </c>
      <c r="L85" s="2" t="s">
        <v>310</v>
      </c>
      <c r="M85" s="2" t="s">
        <v>327</v>
      </c>
      <c r="N85" s="2" t="s">
        <v>85</v>
      </c>
      <c r="O85" s="2" t="s">
        <v>175</v>
      </c>
      <c r="P85" s="2">
        <v>2</v>
      </c>
      <c r="Q85" s="2">
        <v>56.07273</v>
      </c>
      <c r="T85" s="2">
        <v>27.5</v>
      </c>
      <c r="U85" s="2">
        <v>23.2</v>
      </c>
      <c r="V85" s="2">
        <v>40.520066</v>
      </c>
      <c r="W85" s="2">
        <v>-81.468149999999994</v>
      </c>
    </row>
    <row r="86" spans="1:23" x14ac:dyDescent="0.2">
      <c r="A86" s="2">
        <v>2935</v>
      </c>
      <c r="B86" s="2" t="s">
        <v>328</v>
      </c>
      <c r="C86" s="11">
        <v>135.48141100000001</v>
      </c>
      <c r="D86" s="11">
        <v>23.785478000000001</v>
      </c>
      <c r="E86" s="2" t="s">
        <v>683</v>
      </c>
      <c r="F86" s="11">
        <v>111.69593300000001</v>
      </c>
      <c r="G86" s="11" t="s">
        <v>708</v>
      </c>
      <c r="H86" s="15">
        <v>0.82443733184916423</v>
      </c>
      <c r="I86" s="2">
        <v>14194</v>
      </c>
      <c r="J86" s="2" t="s">
        <v>329</v>
      </c>
      <c r="K86" s="2" t="s">
        <v>21</v>
      </c>
      <c r="L86" s="2" t="s">
        <v>310</v>
      </c>
      <c r="M86" s="2" t="s">
        <v>165</v>
      </c>
      <c r="N86" s="2" t="s">
        <v>85</v>
      </c>
      <c r="O86" s="2" t="s">
        <v>330</v>
      </c>
      <c r="P86" s="2">
        <v>4</v>
      </c>
      <c r="Q86" s="2">
        <v>56.563029999999998</v>
      </c>
      <c r="T86" s="2">
        <v>59.5</v>
      </c>
      <c r="U86" s="2">
        <v>55.5</v>
      </c>
      <c r="V86" s="2">
        <v>40.850963999999998</v>
      </c>
      <c r="W86" s="2">
        <v>-81.765764000000004</v>
      </c>
    </row>
    <row r="87" spans="1:23" x14ac:dyDescent="0.2">
      <c r="A87" s="2">
        <v>2936</v>
      </c>
      <c r="B87" s="2" t="s">
        <v>331</v>
      </c>
      <c r="C87" s="11">
        <v>1415.510638</v>
      </c>
      <c r="D87" s="11">
        <v>23.185687999999999</v>
      </c>
      <c r="E87" s="2" t="s">
        <v>682</v>
      </c>
      <c r="F87" s="11">
        <v>1392.3249499999999</v>
      </c>
      <c r="G87" s="11" t="s">
        <v>708</v>
      </c>
      <c r="H87" s="15">
        <v>0.98362026580544848</v>
      </c>
      <c r="I87" s="2">
        <v>14381</v>
      </c>
      <c r="J87" s="2" t="s">
        <v>332</v>
      </c>
      <c r="K87" s="2" t="s">
        <v>21</v>
      </c>
      <c r="L87" s="2" t="s">
        <v>310</v>
      </c>
      <c r="M87" s="2" t="s">
        <v>123</v>
      </c>
      <c r="N87" s="2" t="s">
        <v>85</v>
      </c>
      <c r="O87" s="2" t="s">
        <v>333</v>
      </c>
      <c r="P87" s="2">
        <v>4</v>
      </c>
      <c r="Q87" s="2">
        <v>48.644860000000001</v>
      </c>
      <c r="T87" s="2">
        <v>53.5</v>
      </c>
      <c r="U87" s="2">
        <v>47</v>
      </c>
      <c r="V87" s="2">
        <v>41.726500000000001</v>
      </c>
      <c r="W87" s="2">
        <v>-81.254000000000005</v>
      </c>
    </row>
    <row r="88" spans="1:23" x14ac:dyDescent="0.2">
      <c r="A88" s="2">
        <v>2952</v>
      </c>
      <c r="B88" s="2" t="s">
        <v>334</v>
      </c>
      <c r="C88" s="11">
        <v>31.140470000000001</v>
      </c>
      <c r="D88" s="11">
        <v>15.500275999999999</v>
      </c>
      <c r="E88" s="2" t="s">
        <v>683</v>
      </c>
      <c r="F88" s="11">
        <v>15.640194000000001</v>
      </c>
      <c r="G88" s="11" t="s">
        <v>708</v>
      </c>
      <c r="H88" s="15">
        <v>0.50224656211033425</v>
      </c>
      <c r="I88" s="2">
        <v>14063</v>
      </c>
      <c r="J88" s="2" t="s">
        <v>335</v>
      </c>
      <c r="K88" s="2" t="s">
        <v>11</v>
      </c>
      <c r="L88" s="2" t="s">
        <v>59</v>
      </c>
      <c r="M88" s="2" t="s">
        <v>334</v>
      </c>
      <c r="N88" s="2" t="s">
        <v>24</v>
      </c>
      <c r="O88" s="2" t="s">
        <v>214</v>
      </c>
      <c r="P88" s="2">
        <v>1</v>
      </c>
      <c r="Q88" s="2">
        <v>36</v>
      </c>
      <c r="T88" s="2">
        <v>572</v>
      </c>
      <c r="U88" s="2">
        <v>503</v>
      </c>
      <c r="V88" s="2">
        <v>35.76135</v>
      </c>
      <c r="W88" s="2">
        <v>-95.287319999999994</v>
      </c>
    </row>
    <row r="89" spans="1:23" x14ac:dyDescent="0.2">
      <c r="A89" s="2">
        <v>2963</v>
      </c>
      <c r="B89" s="2" t="s">
        <v>336</v>
      </c>
      <c r="C89" s="11">
        <v>27.901857</v>
      </c>
      <c r="D89" s="11">
        <v>15.484819</v>
      </c>
      <c r="E89" s="2" t="s">
        <v>683</v>
      </c>
      <c r="F89" s="11">
        <v>12.417038</v>
      </c>
      <c r="G89" s="11" t="s">
        <v>708</v>
      </c>
      <c r="H89" s="15">
        <v>0.44502550493323795</v>
      </c>
      <c r="I89" s="2">
        <v>15474</v>
      </c>
      <c r="J89" s="2" t="s">
        <v>337</v>
      </c>
      <c r="K89" s="2" t="s">
        <v>11</v>
      </c>
      <c r="L89" s="2" t="s">
        <v>59</v>
      </c>
      <c r="M89" s="2" t="s">
        <v>338</v>
      </c>
      <c r="N89" s="2" t="s">
        <v>24</v>
      </c>
      <c r="O89" s="2" t="s">
        <v>178</v>
      </c>
      <c r="P89" s="2">
        <v>1</v>
      </c>
      <c r="Q89" s="2">
        <v>41</v>
      </c>
      <c r="T89" s="2">
        <v>473</v>
      </c>
      <c r="U89" s="2">
        <v>460</v>
      </c>
      <c r="V89" s="2">
        <v>36.431699999999999</v>
      </c>
      <c r="W89" s="2">
        <v>-95.700800000000001</v>
      </c>
    </row>
    <row r="90" spans="1:23" x14ac:dyDescent="0.2">
      <c r="A90" s="2">
        <v>3118</v>
      </c>
      <c r="B90" s="2" t="s">
        <v>339</v>
      </c>
      <c r="C90" s="11">
        <v>38.290508000000003</v>
      </c>
      <c r="D90" s="11">
        <v>30.267831999999999</v>
      </c>
      <c r="E90" s="2" t="s">
        <v>683</v>
      </c>
      <c r="F90" s="11">
        <v>8.0226760000000041</v>
      </c>
      <c r="G90" s="11" t="s">
        <v>708</v>
      </c>
      <c r="H90" s="15">
        <v>0.20952127352293168</v>
      </c>
      <c r="I90" s="2">
        <v>63047</v>
      </c>
      <c r="J90" s="2" t="s">
        <v>340</v>
      </c>
      <c r="K90" s="7" t="s">
        <v>661</v>
      </c>
      <c r="L90" s="2" t="s">
        <v>341</v>
      </c>
      <c r="M90" s="2" t="s">
        <v>342</v>
      </c>
      <c r="N90" s="2" t="s">
        <v>85</v>
      </c>
      <c r="O90" s="2" t="s">
        <v>76</v>
      </c>
      <c r="P90" s="2">
        <v>2</v>
      </c>
      <c r="Q90" s="2">
        <v>49.5</v>
      </c>
      <c r="T90" s="2">
        <v>1951</v>
      </c>
      <c r="U90" s="2">
        <v>1700</v>
      </c>
      <c r="V90" s="2">
        <v>40.3842</v>
      </c>
      <c r="W90" s="2">
        <v>-79.061099999999996</v>
      </c>
    </row>
    <row r="91" spans="1:23" x14ac:dyDescent="0.2">
      <c r="A91" s="2">
        <v>3122</v>
      </c>
      <c r="B91" s="2" t="s">
        <v>343</v>
      </c>
      <c r="C91" s="11">
        <v>41.766573999999999</v>
      </c>
      <c r="D91" s="11">
        <v>15.922829</v>
      </c>
      <c r="E91" s="2" t="s">
        <v>683</v>
      </c>
      <c r="F91" s="11">
        <v>25.843744999999998</v>
      </c>
      <c r="G91" s="11" t="s">
        <v>708</v>
      </c>
      <c r="H91" s="15">
        <v>0.61876621721475167</v>
      </c>
      <c r="I91" s="2">
        <v>58615</v>
      </c>
      <c r="J91" s="2" t="s">
        <v>344</v>
      </c>
      <c r="K91" s="7" t="s">
        <v>661</v>
      </c>
      <c r="L91" s="2" t="s">
        <v>341</v>
      </c>
      <c r="M91" s="2" t="s">
        <v>342</v>
      </c>
      <c r="N91" s="2" t="s">
        <v>85</v>
      </c>
      <c r="O91" s="2" t="s">
        <v>228</v>
      </c>
      <c r="P91" s="2">
        <v>3</v>
      </c>
      <c r="Q91" s="2">
        <v>48.248510000000003</v>
      </c>
      <c r="T91" s="2">
        <v>2012</v>
      </c>
      <c r="U91" s="2">
        <v>1888.3</v>
      </c>
      <c r="V91" s="2">
        <v>40.512824999999999</v>
      </c>
      <c r="W91" s="2">
        <v>-79.196106999999998</v>
      </c>
    </row>
    <row r="92" spans="1:23" x14ac:dyDescent="0.2">
      <c r="A92" s="2">
        <v>3130</v>
      </c>
      <c r="B92" s="2" t="s">
        <v>345</v>
      </c>
      <c r="C92" s="11">
        <v>25.312674999999999</v>
      </c>
      <c r="D92" s="11">
        <v>15.165032999999999</v>
      </c>
      <c r="E92" s="2" t="s">
        <v>683</v>
      </c>
      <c r="F92" s="11">
        <v>10.147641999999999</v>
      </c>
      <c r="G92" s="11" t="s">
        <v>708</v>
      </c>
      <c r="H92" s="15">
        <v>0.40089172716830601</v>
      </c>
      <c r="I92" s="2">
        <v>61781</v>
      </c>
      <c r="J92" s="2" t="s">
        <v>346</v>
      </c>
      <c r="K92" s="7" t="s">
        <v>661</v>
      </c>
      <c r="L92" s="2" t="s">
        <v>341</v>
      </c>
      <c r="M92" s="2" t="s">
        <v>342</v>
      </c>
      <c r="N92" s="2" t="s">
        <v>85</v>
      </c>
      <c r="O92" s="2" t="s">
        <v>347</v>
      </c>
      <c r="P92" s="2">
        <v>1</v>
      </c>
      <c r="Q92" s="2">
        <v>16</v>
      </c>
      <c r="T92" s="2">
        <v>585</v>
      </c>
      <c r="U92" s="2">
        <v>521</v>
      </c>
      <c r="V92" s="2">
        <v>40.40625</v>
      </c>
      <c r="W92" s="2">
        <v>-79.033659999999998</v>
      </c>
    </row>
    <row r="93" spans="1:23" x14ac:dyDescent="0.2">
      <c r="A93" s="2">
        <v>3136</v>
      </c>
      <c r="B93" s="2" t="s">
        <v>348</v>
      </c>
      <c r="C93" s="11">
        <v>33.428082000000003</v>
      </c>
      <c r="D93" s="11">
        <v>30.267831999999999</v>
      </c>
      <c r="E93" s="2" t="s">
        <v>683</v>
      </c>
      <c r="F93" s="11">
        <v>3.1602500000000049</v>
      </c>
      <c r="G93" s="11" t="s">
        <v>708</v>
      </c>
      <c r="H93" s="15">
        <v>9.4538777307055927E-2</v>
      </c>
      <c r="I93" s="2">
        <v>63047</v>
      </c>
      <c r="J93" s="2" t="s">
        <v>340</v>
      </c>
      <c r="K93" s="7" t="s">
        <v>661</v>
      </c>
      <c r="L93" s="2" t="s">
        <v>341</v>
      </c>
      <c r="M93" s="2" t="s">
        <v>349</v>
      </c>
      <c r="N93" s="2" t="s">
        <v>85</v>
      </c>
      <c r="O93" s="2" t="s">
        <v>29</v>
      </c>
      <c r="P93" s="2">
        <v>2</v>
      </c>
      <c r="Q93" s="2">
        <v>52.5</v>
      </c>
      <c r="T93" s="2">
        <v>1872</v>
      </c>
      <c r="U93" s="2">
        <v>1700</v>
      </c>
      <c r="V93" s="2">
        <v>40.660400000000003</v>
      </c>
      <c r="W93" s="2">
        <v>-79.341099999999997</v>
      </c>
    </row>
    <row r="94" spans="1:23" x14ac:dyDescent="0.2">
      <c r="A94" s="2">
        <v>3140</v>
      </c>
      <c r="B94" s="2" t="s">
        <v>350</v>
      </c>
      <c r="C94" s="11">
        <v>47.137846000000003</v>
      </c>
      <c r="D94" s="11">
        <v>15.002003</v>
      </c>
      <c r="E94" s="2" t="s">
        <v>683</v>
      </c>
      <c r="F94" s="11">
        <v>32.135843000000001</v>
      </c>
      <c r="G94" s="11" t="s">
        <v>708</v>
      </c>
      <c r="H94" s="15">
        <v>0.68174186406396253</v>
      </c>
      <c r="I94" s="2">
        <v>15537</v>
      </c>
      <c r="J94" s="2" t="s">
        <v>351</v>
      </c>
      <c r="K94" s="7" t="s">
        <v>661</v>
      </c>
      <c r="L94" s="2" t="s">
        <v>341</v>
      </c>
      <c r="M94" s="2" t="s">
        <v>352</v>
      </c>
      <c r="N94" s="2" t="s">
        <v>85</v>
      </c>
      <c r="O94" s="2" t="s">
        <v>142</v>
      </c>
      <c r="P94" s="2">
        <v>3</v>
      </c>
      <c r="Q94" s="2">
        <v>53.800820000000002</v>
      </c>
      <c r="T94" s="2">
        <v>1616.1</v>
      </c>
      <c r="U94" s="2">
        <v>1411</v>
      </c>
      <c r="V94" s="2">
        <v>40.096111000000001</v>
      </c>
      <c r="W94" s="2">
        <v>-76.696200000000005</v>
      </c>
    </row>
    <row r="95" spans="1:23" x14ac:dyDescent="0.2">
      <c r="A95" s="2">
        <v>3149</v>
      </c>
      <c r="B95" s="2" t="s">
        <v>353</v>
      </c>
      <c r="C95" s="11">
        <v>61.298037999999998</v>
      </c>
      <c r="D95" s="11">
        <v>14.286804</v>
      </c>
      <c r="E95" s="2" t="s">
        <v>683</v>
      </c>
      <c r="F95" s="11">
        <v>47.011234000000002</v>
      </c>
      <c r="G95" s="11" t="s">
        <v>708</v>
      </c>
      <c r="H95" s="15">
        <v>0.76692885341615669</v>
      </c>
      <c r="I95" s="2">
        <v>15534</v>
      </c>
      <c r="J95" s="2" t="s">
        <v>354</v>
      </c>
      <c r="K95" s="7" t="s">
        <v>661</v>
      </c>
      <c r="L95" s="2" t="s">
        <v>341</v>
      </c>
      <c r="M95" s="2" t="s">
        <v>355</v>
      </c>
      <c r="N95" s="2" t="s">
        <v>85</v>
      </c>
      <c r="O95" s="2" t="s">
        <v>76</v>
      </c>
      <c r="P95" s="2">
        <v>2</v>
      </c>
      <c r="Q95" s="2">
        <v>47.492010000000001</v>
      </c>
      <c r="T95" s="2">
        <v>1757.9</v>
      </c>
      <c r="U95" s="2">
        <v>1504</v>
      </c>
      <c r="V95" s="2">
        <v>41.071399999999997</v>
      </c>
      <c r="W95" s="2">
        <v>-76.667199999999994</v>
      </c>
    </row>
    <row r="96" spans="1:23" x14ac:dyDescent="0.2">
      <c r="A96" s="2">
        <v>3297</v>
      </c>
      <c r="B96" s="2" t="s">
        <v>356</v>
      </c>
      <c r="C96" s="11">
        <v>50.208714000000001</v>
      </c>
      <c r="D96" s="11">
        <v>18.947856000000002</v>
      </c>
      <c r="E96" s="2" t="s">
        <v>681</v>
      </c>
      <c r="F96" s="11">
        <v>31.260857999999999</v>
      </c>
      <c r="G96" s="11" t="s">
        <v>708</v>
      </c>
      <c r="H96" s="15">
        <v>0.62261817739446579</v>
      </c>
      <c r="I96" s="2">
        <v>17539</v>
      </c>
      <c r="J96" s="2" t="s">
        <v>357</v>
      </c>
      <c r="K96" s="2" t="s">
        <v>11</v>
      </c>
      <c r="L96" s="2" t="s">
        <v>44</v>
      </c>
      <c r="M96" s="2" t="s">
        <v>358</v>
      </c>
      <c r="N96" s="2" t="s">
        <v>359</v>
      </c>
      <c r="O96" s="2" t="s">
        <v>29</v>
      </c>
      <c r="P96" s="2">
        <v>2</v>
      </c>
      <c r="Q96" s="2">
        <v>49.5</v>
      </c>
      <c r="T96" s="2">
        <v>771.8</v>
      </c>
      <c r="U96" s="2">
        <v>684</v>
      </c>
      <c r="V96" s="2">
        <v>33.8264</v>
      </c>
      <c r="W96" s="2">
        <v>-80.622799999999998</v>
      </c>
    </row>
    <row r="97" spans="1:23" x14ac:dyDescent="0.2">
      <c r="A97" s="2">
        <v>3298</v>
      </c>
      <c r="B97" s="2" t="s">
        <v>360</v>
      </c>
      <c r="C97" s="11">
        <v>50.279324000000003</v>
      </c>
      <c r="D97" s="11">
        <v>18.947856000000002</v>
      </c>
      <c r="E97" s="2" t="s">
        <v>681</v>
      </c>
      <c r="F97" s="11">
        <v>31.331468000000001</v>
      </c>
      <c r="G97" s="11" t="s">
        <v>708</v>
      </c>
      <c r="H97" s="15">
        <v>0.62314815529341638</v>
      </c>
      <c r="I97" s="2">
        <v>17554</v>
      </c>
      <c r="J97" s="2" t="s">
        <v>361</v>
      </c>
      <c r="K97" s="2" t="s">
        <v>11</v>
      </c>
      <c r="L97" s="2" t="s">
        <v>44</v>
      </c>
      <c r="M97" s="2" t="s">
        <v>45</v>
      </c>
      <c r="N97" s="2" t="s">
        <v>359</v>
      </c>
      <c r="O97" s="2" t="s">
        <v>362</v>
      </c>
      <c r="P97" s="2">
        <v>1</v>
      </c>
      <c r="Q97" s="2">
        <v>47</v>
      </c>
      <c r="T97" s="2">
        <v>659.7</v>
      </c>
      <c r="U97" s="2">
        <v>605</v>
      </c>
      <c r="V97" s="2">
        <v>33.015799999999999</v>
      </c>
      <c r="W97" s="2">
        <v>-79.929699999999997</v>
      </c>
    </row>
    <row r="98" spans="1:23" x14ac:dyDescent="0.2">
      <c r="A98" s="2">
        <v>3396</v>
      </c>
      <c r="B98" s="2" t="s">
        <v>363</v>
      </c>
      <c r="C98" s="11">
        <v>67.203474</v>
      </c>
      <c r="D98" s="11">
        <v>21.027190000000001</v>
      </c>
      <c r="E98" s="2" t="s">
        <v>681</v>
      </c>
      <c r="F98" s="11">
        <v>46.176283999999995</v>
      </c>
      <c r="G98" s="11" t="s">
        <v>708</v>
      </c>
      <c r="H98" s="15">
        <v>0.6871115621195415</v>
      </c>
      <c r="I98" s="2">
        <v>18642</v>
      </c>
      <c r="J98" s="2" t="s">
        <v>202</v>
      </c>
      <c r="K98" s="2" t="s">
        <v>203</v>
      </c>
      <c r="L98" s="2" t="s">
        <v>364</v>
      </c>
      <c r="M98" s="2" t="s">
        <v>365</v>
      </c>
      <c r="N98" s="2" t="s">
        <v>205</v>
      </c>
      <c r="O98" s="2" t="s">
        <v>25</v>
      </c>
      <c r="P98" s="2">
        <v>1</v>
      </c>
      <c r="Q98" s="2">
        <v>53</v>
      </c>
      <c r="R98">
        <v>2023</v>
      </c>
      <c r="S98">
        <v>2023</v>
      </c>
      <c r="T98" s="2">
        <v>950</v>
      </c>
      <c r="U98" s="2">
        <v>865</v>
      </c>
      <c r="V98" s="2">
        <v>36.021099999999997</v>
      </c>
      <c r="W98" s="2">
        <v>-84.156700000000001</v>
      </c>
    </row>
    <row r="99" spans="1:23" x14ac:dyDescent="0.2">
      <c r="A99" s="2">
        <v>3399</v>
      </c>
      <c r="B99" s="2" t="s">
        <v>366</v>
      </c>
      <c r="C99" s="11">
        <v>30.636690999999999</v>
      </c>
      <c r="D99" s="11">
        <v>21.027190000000001</v>
      </c>
      <c r="E99" s="2" t="s">
        <v>681</v>
      </c>
      <c r="F99" s="11">
        <v>9.6095009999999981</v>
      </c>
      <c r="G99" s="11" t="s">
        <v>708</v>
      </c>
      <c r="H99" s="15">
        <v>0.3136598857885794</v>
      </c>
      <c r="I99" s="2">
        <v>18642</v>
      </c>
      <c r="J99" s="2" t="s">
        <v>202</v>
      </c>
      <c r="K99" s="2" t="s">
        <v>203</v>
      </c>
      <c r="L99" s="2" t="s">
        <v>364</v>
      </c>
      <c r="M99" s="2" t="s">
        <v>367</v>
      </c>
      <c r="N99" s="2" t="s">
        <v>205</v>
      </c>
      <c r="O99" s="2" t="s">
        <v>76</v>
      </c>
      <c r="P99" s="2">
        <v>2</v>
      </c>
      <c r="Q99" s="2">
        <v>47</v>
      </c>
      <c r="R99" t="s">
        <v>732</v>
      </c>
      <c r="S99">
        <v>2028</v>
      </c>
      <c r="T99" s="2">
        <v>2600</v>
      </c>
      <c r="U99" s="2">
        <v>2470</v>
      </c>
      <c r="V99" s="2">
        <v>36.390300000000003</v>
      </c>
      <c r="W99" s="2">
        <v>-87.653899999999993</v>
      </c>
    </row>
    <row r="100" spans="1:23" x14ac:dyDescent="0.2">
      <c r="A100" s="2">
        <v>3403</v>
      </c>
      <c r="B100" s="2" t="s">
        <v>368</v>
      </c>
      <c r="C100" s="11">
        <v>38.758057999999998</v>
      </c>
      <c r="D100" s="11">
        <v>21.027190000000001</v>
      </c>
      <c r="E100" s="2" t="s">
        <v>681</v>
      </c>
      <c r="F100" s="11">
        <v>17.730867999999997</v>
      </c>
      <c r="G100" s="11" t="s">
        <v>708</v>
      </c>
      <c r="H100" s="15">
        <v>0.45747565577202032</v>
      </c>
      <c r="I100" s="2">
        <v>18642</v>
      </c>
      <c r="J100" s="2" t="s">
        <v>202</v>
      </c>
      <c r="K100" s="2" t="s">
        <v>203</v>
      </c>
      <c r="L100" s="2" t="s">
        <v>364</v>
      </c>
      <c r="M100" s="2" t="s">
        <v>369</v>
      </c>
      <c r="N100" s="2" t="s">
        <v>205</v>
      </c>
      <c r="O100" s="2" t="s">
        <v>108</v>
      </c>
      <c r="P100" s="2">
        <v>4</v>
      </c>
      <c r="Q100" s="2">
        <v>62.195030000000003</v>
      </c>
      <c r="R100">
        <v>2031</v>
      </c>
      <c r="S100">
        <v>2031</v>
      </c>
      <c r="T100" s="2">
        <v>1255.2</v>
      </c>
      <c r="U100" s="2">
        <v>976</v>
      </c>
      <c r="V100" s="2">
        <v>36.315600000000003</v>
      </c>
      <c r="W100" s="2">
        <v>-86.400599999999997</v>
      </c>
    </row>
    <row r="101" spans="1:23" x14ac:dyDescent="0.2">
      <c r="A101" s="2">
        <v>3407</v>
      </c>
      <c r="B101" s="2" t="s">
        <v>370</v>
      </c>
      <c r="C101" s="11">
        <v>58.947364</v>
      </c>
      <c r="D101" s="11">
        <v>21.027190000000001</v>
      </c>
      <c r="E101" s="2" t="s">
        <v>681</v>
      </c>
      <c r="F101" s="11">
        <v>37.920174000000003</v>
      </c>
      <c r="G101" s="11" t="s">
        <v>708</v>
      </c>
      <c r="H101" s="15">
        <v>0.64328871431808221</v>
      </c>
      <c r="I101" s="2">
        <v>18642</v>
      </c>
      <c r="J101" s="2" t="s">
        <v>202</v>
      </c>
      <c r="K101" s="2" t="s">
        <v>203</v>
      </c>
      <c r="L101" s="2" t="s">
        <v>364</v>
      </c>
      <c r="M101" s="2" t="s">
        <v>371</v>
      </c>
      <c r="N101" s="2" t="s">
        <v>205</v>
      </c>
      <c r="O101" s="2" t="s">
        <v>372</v>
      </c>
      <c r="P101" s="2">
        <v>9</v>
      </c>
      <c r="Q101" s="2">
        <v>65.411770000000004</v>
      </c>
      <c r="R101" t="s">
        <v>733</v>
      </c>
      <c r="S101">
        <v>2027</v>
      </c>
      <c r="T101" s="2">
        <v>1700</v>
      </c>
      <c r="U101" s="2">
        <v>1398</v>
      </c>
      <c r="V101" s="2">
        <v>35.8992</v>
      </c>
      <c r="W101" s="2">
        <v>-84.519400000000005</v>
      </c>
    </row>
    <row r="102" spans="1:23" x14ac:dyDescent="0.2">
      <c r="A102" s="2">
        <v>3470</v>
      </c>
      <c r="B102" s="2" t="s">
        <v>373</v>
      </c>
      <c r="C102" s="11">
        <v>31.539628</v>
      </c>
      <c r="D102" s="11">
        <v>17.247266</v>
      </c>
      <c r="E102" s="2" t="s">
        <v>681</v>
      </c>
      <c r="F102" s="11">
        <v>14.292362000000001</v>
      </c>
      <c r="G102" s="11" t="s">
        <v>708</v>
      </c>
      <c r="H102" s="15">
        <v>0.45315569352942275</v>
      </c>
      <c r="I102" s="2">
        <v>54888</v>
      </c>
      <c r="J102" s="2" t="s">
        <v>63</v>
      </c>
      <c r="K102" s="7" t="s">
        <v>661</v>
      </c>
      <c r="L102" s="2" t="s">
        <v>65</v>
      </c>
      <c r="M102" s="2" t="s">
        <v>374</v>
      </c>
      <c r="N102" s="2" t="s">
        <v>66</v>
      </c>
      <c r="O102" s="2" t="s">
        <v>375</v>
      </c>
      <c r="P102" s="2">
        <v>4</v>
      </c>
      <c r="Q102" s="2">
        <v>40.863230000000001</v>
      </c>
      <c r="T102" s="2">
        <v>2736.8</v>
      </c>
      <c r="U102" s="2">
        <v>2514</v>
      </c>
      <c r="V102" s="2">
        <v>29.482800000000001</v>
      </c>
      <c r="W102" s="2">
        <v>-95.631100000000004</v>
      </c>
    </row>
    <row r="103" spans="1:23" x14ac:dyDescent="0.2">
      <c r="A103" s="2">
        <v>3797</v>
      </c>
      <c r="B103" s="2" t="s">
        <v>376</v>
      </c>
      <c r="C103" s="11">
        <v>55.296807999999999</v>
      </c>
      <c r="D103" s="11">
        <v>25.277301999999999</v>
      </c>
      <c r="E103" s="2" t="s">
        <v>681</v>
      </c>
      <c r="F103" s="11">
        <v>30.019506</v>
      </c>
      <c r="G103" s="11" t="s">
        <v>708</v>
      </c>
      <c r="H103" s="15">
        <v>0.54287954559691765</v>
      </c>
      <c r="I103" s="2">
        <v>19876</v>
      </c>
      <c r="J103" s="2" t="s">
        <v>377</v>
      </c>
      <c r="K103" s="2" t="s">
        <v>11</v>
      </c>
      <c r="L103" s="2" t="s">
        <v>378</v>
      </c>
      <c r="M103" s="2" t="s">
        <v>376</v>
      </c>
      <c r="N103" s="2" t="s">
        <v>85</v>
      </c>
      <c r="O103" s="2" t="s">
        <v>296</v>
      </c>
      <c r="P103" s="2">
        <v>2</v>
      </c>
      <c r="Q103" s="2">
        <v>52.704819999999998</v>
      </c>
      <c r="R103">
        <v>2023</v>
      </c>
      <c r="S103">
        <v>2023</v>
      </c>
      <c r="T103" s="2">
        <v>1052.9000000000001</v>
      </c>
      <c r="U103" s="2">
        <v>1006</v>
      </c>
      <c r="V103" s="2">
        <v>37.382199999999997</v>
      </c>
      <c r="W103" s="2">
        <v>-77.383300000000006</v>
      </c>
    </row>
    <row r="104" spans="1:23" x14ac:dyDescent="0.2">
      <c r="A104" s="2">
        <v>3845</v>
      </c>
      <c r="B104" s="2" t="s">
        <v>379</v>
      </c>
      <c r="C104" s="11">
        <v>36.527701</v>
      </c>
      <c r="D104" s="11">
        <v>22.963681999999999</v>
      </c>
      <c r="E104" s="2" t="s">
        <v>683</v>
      </c>
      <c r="F104" s="11">
        <v>13.564019000000002</v>
      </c>
      <c r="G104" s="11" t="s">
        <v>708</v>
      </c>
      <c r="H104" s="15">
        <v>0.37133514096603021</v>
      </c>
      <c r="I104" s="2">
        <v>19099</v>
      </c>
      <c r="J104" s="2" t="s">
        <v>380</v>
      </c>
      <c r="K104" s="7" t="s">
        <v>661</v>
      </c>
      <c r="L104" s="2" t="s">
        <v>381</v>
      </c>
      <c r="M104" s="2" t="s">
        <v>382</v>
      </c>
      <c r="N104" s="2" t="s">
        <v>383</v>
      </c>
      <c r="O104" s="2" t="s">
        <v>61</v>
      </c>
      <c r="P104" s="2">
        <v>1</v>
      </c>
      <c r="Q104" s="2">
        <v>47</v>
      </c>
      <c r="R104">
        <v>2025</v>
      </c>
      <c r="S104">
        <v>2025</v>
      </c>
      <c r="T104" s="2">
        <v>729.9</v>
      </c>
      <c r="U104" s="2">
        <v>670</v>
      </c>
      <c r="V104" s="2">
        <v>46.755938</v>
      </c>
      <c r="W104" s="2">
        <v>-122.859764</v>
      </c>
    </row>
    <row r="105" spans="1:23" x14ac:dyDescent="0.2">
      <c r="A105" s="2">
        <v>3935</v>
      </c>
      <c r="B105" s="2" t="s">
        <v>384</v>
      </c>
      <c r="C105" s="11">
        <v>35.740302</v>
      </c>
      <c r="D105" s="11">
        <v>28.237466999999999</v>
      </c>
      <c r="E105" s="2" t="s">
        <v>681</v>
      </c>
      <c r="F105" s="11">
        <v>7.502835000000001</v>
      </c>
      <c r="G105" s="11" t="s">
        <v>708</v>
      </c>
      <c r="H105" s="15">
        <v>0.20992645781224795</v>
      </c>
      <c r="I105" s="2">
        <v>733</v>
      </c>
      <c r="J105" s="2" t="s">
        <v>385</v>
      </c>
      <c r="K105" s="2" t="s">
        <v>11</v>
      </c>
      <c r="L105" s="2" t="s">
        <v>386</v>
      </c>
      <c r="M105" s="2" t="s">
        <v>50</v>
      </c>
      <c r="N105" s="2" t="s">
        <v>85</v>
      </c>
      <c r="O105" s="2" t="s">
        <v>228</v>
      </c>
      <c r="P105" s="2">
        <v>3</v>
      </c>
      <c r="Q105" s="2">
        <v>47.835059999999999</v>
      </c>
      <c r="T105" s="2">
        <v>2932.6</v>
      </c>
      <c r="U105" s="2">
        <v>2900</v>
      </c>
      <c r="V105" s="2">
        <v>38.473100000000002</v>
      </c>
      <c r="W105" s="2">
        <v>-81.823300000000003</v>
      </c>
    </row>
    <row r="106" spans="1:23" x14ac:dyDescent="0.2">
      <c r="A106" s="2">
        <v>3943</v>
      </c>
      <c r="B106" s="2" t="s">
        <v>387</v>
      </c>
      <c r="C106" s="11">
        <v>37.487887999999998</v>
      </c>
      <c r="D106" s="11">
        <v>19.543441999999999</v>
      </c>
      <c r="E106" s="2" t="s">
        <v>683</v>
      </c>
      <c r="F106" s="11">
        <v>17.944445999999999</v>
      </c>
      <c r="G106" s="11" t="s">
        <v>708</v>
      </c>
      <c r="H106" s="15">
        <v>0.47867316505000229</v>
      </c>
      <c r="I106" s="2">
        <v>12796</v>
      </c>
      <c r="J106" s="2" t="s">
        <v>388</v>
      </c>
      <c r="K106" s="2" t="s">
        <v>11</v>
      </c>
      <c r="L106" s="2" t="s">
        <v>386</v>
      </c>
      <c r="M106" s="2" t="s">
        <v>389</v>
      </c>
      <c r="N106" s="2" t="s">
        <v>85</v>
      </c>
      <c r="O106" s="2" t="s">
        <v>76</v>
      </c>
      <c r="P106" s="2">
        <v>2</v>
      </c>
      <c r="Q106" s="2">
        <v>52.5</v>
      </c>
      <c r="T106" s="2">
        <v>1152</v>
      </c>
      <c r="U106" s="2">
        <v>1098</v>
      </c>
      <c r="V106" s="2">
        <v>39.710833000000001</v>
      </c>
      <c r="W106" s="2">
        <v>-79.927499999999995</v>
      </c>
    </row>
    <row r="107" spans="1:23" x14ac:dyDescent="0.2">
      <c r="A107" s="2">
        <v>3944</v>
      </c>
      <c r="B107" s="2" t="s">
        <v>390</v>
      </c>
      <c r="C107" s="11">
        <v>28.472999999999999</v>
      </c>
      <c r="D107" s="11">
        <v>23.762091000000002</v>
      </c>
      <c r="E107" s="2" t="s">
        <v>683</v>
      </c>
      <c r="F107" s="11">
        <v>4.7109089999999973</v>
      </c>
      <c r="G107" s="11" t="s">
        <v>708</v>
      </c>
      <c r="H107" s="15">
        <v>0.16545179643873134</v>
      </c>
      <c r="I107" s="2">
        <v>12796</v>
      </c>
      <c r="J107" s="2" t="s">
        <v>388</v>
      </c>
      <c r="K107" s="2" t="s">
        <v>11</v>
      </c>
      <c r="L107" s="2" t="s">
        <v>386</v>
      </c>
      <c r="M107" s="2" t="s">
        <v>391</v>
      </c>
      <c r="N107" s="2" t="s">
        <v>85</v>
      </c>
      <c r="O107" s="2" t="s">
        <v>392</v>
      </c>
      <c r="P107" s="2">
        <v>3</v>
      </c>
      <c r="Q107" s="2">
        <v>47</v>
      </c>
      <c r="T107" s="2">
        <v>2052</v>
      </c>
      <c r="U107" s="2">
        <v>1954</v>
      </c>
      <c r="V107" s="2">
        <v>39.384166999999998</v>
      </c>
      <c r="W107" s="2">
        <v>-80.332499999999996</v>
      </c>
    </row>
    <row r="108" spans="1:23" x14ac:dyDescent="0.2">
      <c r="A108" s="2">
        <v>3948</v>
      </c>
      <c r="B108" s="2" t="s">
        <v>393</v>
      </c>
      <c r="C108" s="11">
        <v>37.231993000000003</v>
      </c>
      <c r="D108" s="11">
        <v>19.217780000000001</v>
      </c>
      <c r="E108" s="2" t="s">
        <v>683</v>
      </c>
      <c r="F108" s="11">
        <v>18.014213000000002</v>
      </c>
      <c r="G108" s="11" t="s">
        <v>708</v>
      </c>
      <c r="H108" s="15">
        <v>0.48383692487264918</v>
      </c>
      <c r="I108" s="2">
        <v>22053</v>
      </c>
      <c r="J108" s="2" t="s">
        <v>394</v>
      </c>
      <c r="K108" s="2" t="s">
        <v>11</v>
      </c>
      <c r="L108" s="2" t="s">
        <v>386</v>
      </c>
      <c r="M108" s="2" t="s">
        <v>395</v>
      </c>
      <c r="N108" s="2" t="s">
        <v>85</v>
      </c>
      <c r="O108" s="2" t="s">
        <v>76</v>
      </c>
      <c r="P108" s="2">
        <v>2</v>
      </c>
      <c r="Q108" s="2">
        <v>49</v>
      </c>
      <c r="T108" s="2">
        <v>1632.6</v>
      </c>
      <c r="U108" s="2">
        <v>1560</v>
      </c>
      <c r="V108" s="2">
        <v>39.829700000000003</v>
      </c>
      <c r="W108" s="2">
        <v>-80.815299999999993</v>
      </c>
    </row>
    <row r="109" spans="1:23" x14ac:dyDescent="0.2">
      <c r="A109" s="2">
        <v>3954</v>
      </c>
      <c r="B109" s="2" t="s">
        <v>396</v>
      </c>
      <c r="C109" s="11">
        <v>47.868116999999998</v>
      </c>
      <c r="D109" s="11">
        <v>19.714763000000001</v>
      </c>
      <c r="E109" s="2" t="s">
        <v>683</v>
      </c>
      <c r="F109" s="11">
        <v>28.153353999999997</v>
      </c>
      <c r="G109" s="11" t="s">
        <v>708</v>
      </c>
      <c r="H109" s="15">
        <v>0.58814417120272344</v>
      </c>
      <c r="I109" s="2">
        <v>19876</v>
      </c>
      <c r="J109" s="2" t="s">
        <v>377</v>
      </c>
      <c r="K109" s="2" t="s">
        <v>11</v>
      </c>
      <c r="L109" s="2" t="s">
        <v>386</v>
      </c>
      <c r="M109" s="2" t="s">
        <v>397</v>
      </c>
      <c r="N109" s="2" t="s">
        <v>85</v>
      </c>
      <c r="O109" s="2" t="s">
        <v>392</v>
      </c>
      <c r="P109" s="2">
        <v>3</v>
      </c>
      <c r="Q109" s="2">
        <v>52.144970000000001</v>
      </c>
      <c r="T109" s="2">
        <v>1662.4</v>
      </c>
      <c r="U109" s="2">
        <v>1629</v>
      </c>
      <c r="V109" s="2">
        <v>39.200800000000001</v>
      </c>
      <c r="W109" s="2">
        <v>-79.263599999999997</v>
      </c>
    </row>
    <row r="110" spans="1:23" x14ac:dyDescent="0.2">
      <c r="A110" s="2">
        <v>4041</v>
      </c>
      <c r="B110" s="2" t="s">
        <v>398</v>
      </c>
      <c r="C110" s="11">
        <v>39.727352000000003</v>
      </c>
      <c r="D110" s="11">
        <v>23.819355000000002</v>
      </c>
      <c r="E110" s="2" t="s">
        <v>683</v>
      </c>
      <c r="F110" s="11">
        <v>15.907997000000002</v>
      </c>
      <c r="G110" s="11" t="s">
        <v>708</v>
      </c>
      <c r="H110" s="15">
        <v>0.40042933140874831</v>
      </c>
      <c r="I110" s="2">
        <v>20847</v>
      </c>
      <c r="J110" s="2" t="s">
        <v>399</v>
      </c>
      <c r="K110" s="2" t="s">
        <v>11</v>
      </c>
      <c r="L110" s="2" t="s">
        <v>400</v>
      </c>
      <c r="M110" s="2" t="s">
        <v>401</v>
      </c>
      <c r="N110" s="2" t="s">
        <v>113</v>
      </c>
      <c r="O110" s="2" t="s">
        <v>402</v>
      </c>
      <c r="P110" s="2">
        <v>4</v>
      </c>
      <c r="Q110" s="2">
        <v>56.890320000000003</v>
      </c>
      <c r="R110">
        <v>2024</v>
      </c>
      <c r="S110">
        <v>2024</v>
      </c>
      <c r="T110" s="2">
        <v>1240</v>
      </c>
      <c r="U110" s="2">
        <v>1112</v>
      </c>
      <c r="V110" s="2">
        <v>42.845700000000001</v>
      </c>
      <c r="W110" s="2">
        <v>-87.829400000000007</v>
      </c>
    </row>
    <row r="111" spans="1:23" x14ac:dyDescent="0.2">
      <c r="A111" s="2">
        <v>4050</v>
      </c>
      <c r="B111" s="2" t="s">
        <v>403</v>
      </c>
      <c r="C111" s="11">
        <v>32.027239000000002</v>
      </c>
      <c r="D111" s="11">
        <v>23.819355000000002</v>
      </c>
      <c r="E111" s="2" t="s">
        <v>683</v>
      </c>
      <c r="F111" s="11">
        <v>8.207884</v>
      </c>
      <c r="G111" s="11" t="s">
        <v>708</v>
      </c>
      <c r="H111" s="15">
        <v>0.25627822616866847</v>
      </c>
      <c r="I111" s="2">
        <v>20856</v>
      </c>
      <c r="J111" s="2" t="s">
        <v>404</v>
      </c>
      <c r="K111" s="2" t="s">
        <v>11</v>
      </c>
      <c r="L111" s="2" t="s">
        <v>400</v>
      </c>
      <c r="M111" s="2" t="s">
        <v>405</v>
      </c>
      <c r="N111" s="2" t="s">
        <v>113</v>
      </c>
      <c r="O111" s="2" t="s">
        <v>18</v>
      </c>
      <c r="P111" s="2">
        <v>1</v>
      </c>
      <c r="Q111" s="2">
        <v>35</v>
      </c>
      <c r="R111">
        <v>2025</v>
      </c>
      <c r="S111">
        <v>2025</v>
      </c>
      <c r="T111" s="2">
        <v>413.7</v>
      </c>
      <c r="U111" s="2">
        <v>405.3</v>
      </c>
      <c r="V111" s="2">
        <v>43.715142</v>
      </c>
      <c r="W111" s="2">
        <v>-87.705862999999994</v>
      </c>
    </row>
    <row r="112" spans="1:23" x14ac:dyDescent="0.2">
      <c r="A112" s="2">
        <v>4078</v>
      </c>
      <c r="B112" s="2" t="s">
        <v>406</v>
      </c>
      <c r="C112" s="11">
        <v>30.488177</v>
      </c>
      <c r="D112" s="11">
        <v>23.099474000000001</v>
      </c>
      <c r="E112" s="2" t="s">
        <v>683</v>
      </c>
      <c r="F112" s="11">
        <v>7.3887029999999996</v>
      </c>
      <c r="G112" s="11" t="s">
        <v>708</v>
      </c>
      <c r="H112" s="15">
        <v>0.2423465004155545</v>
      </c>
      <c r="I112" s="2">
        <v>20860</v>
      </c>
      <c r="J112" s="2" t="s">
        <v>407</v>
      </c>
      <c r="K112" s="2" t="s">
        <v>11</v>
      </c>
      <c r="L112" s="2" t="s">
        <v>400</v>
      </c>
      <c r="M112" s="2" t="s">
        <v>408</v>
      </c>
      <c r="N112" s="2" t="s">
        <v>113</v>
      </c>
      <c r="O112" s="2" t="s">
        <v>138</v>
      </c>
      <c r="P112" s="2">
        <v>2</v>
      </c>
      <c r="Q112" s="2">
        <v>22.008990000000001</v>
      </c>
      <c r="T112" s="2">
        <v>945.5</v>
      </c>
      <c r="U112" s="2">
        <v>888.5</v>
      </c>
      <c r="V112" s="2">
        <v>44.860599999999998</v>
      </c>
      <c r="W112" s="2">
        <v>-89.655299999999997</v>
      </c>
    </row>
    <row r="113" spans="1:23" x14ac:dyDescent="0.2">
      <c r="A113" s="2">
        <v>4158</v>
      </c>
      <c r="B113" s="2" t="s">
        <v>409</v>
      </c>
      <c r="C113" s="11">
        <v>22.089334000000001</v>
      </c>
      <c r="D113" s="11">
        <v>10.854468000000001</v>
      </c>
      <c r="E113" s="2" t="s">
        <v>683</v>
      </c>
      <c r="F113" s="11">
        <v>11.234866</v>
      </c>
      <c r="G113" s="11" t="s">
        <v>708</v>
      </c>
      <c r="H113" s="15">
        <v>0.50861044520400656</v>
      </c>
      <c r="I113" s="2">
        <v>14354</v>
      </c>
      <c r="J113" s="2" t="s">
        <v>410</v>
      </c>
      <c r="K113" s="2" t="s">
        <v>11</v>
      </c>
      <c r="L113" s="2" t="s">
        <v>411</v>
      </c>
      <c r="M113" s="2" t="s">
        <v>412</v>
      </c>
      <c r="N113" s="2" t="s">
        <v>413</v>
      </c>
      <c r="O113" s="2" t="s">
        <v>414</v>
      </c>
      <c r="P113" s="2">
        <v>4</v>
      </c>
      <c r="Q113" s="2">
        <v>53.689010000000003</v>
      </c>
      <c r="R113">
        <v>2027</v>
      </c>
      <c r="S113">
        <v>2027</v>
      </c>
      <c r="T113" s="2">
        <v>922.2</v>
      </c>
      <c r="U113" s="2">
        <v>745</v>
      </c>
      <c r="V113" s="2">
        <v>42.837800000000001</v>
      </c>
      <c r="W113" s="2">
        <v>-105.7769</v>
      </c>
    </row>
    <row r="114" spans="1:23" x14ac:dyDescent="0.2">
      <c r="A114" s="2">
        <v>4162</v>
      </c>
      <c r="B114" s="2" t="s">
        <v>415</v>
      </c>
      <c r="C114" s="11">
        <v>40.734229999999997</v>
      </c>
      <c r="D114" s="11">
        <v>12.854971000000001</v>
      </c>
      <c r="E114" s="2" t="s">
        <v>683</v>
      </c>
      <c r="F114" s="11">
        <v>27.879258999999998</v>
      </c>
      <c r="G114" s="11" t="s">
        <v>708</v>
      </c>
      <c r="H114" s="15">
        <v>0.68441846083748237</v>
      </c>
      <c r="I114" s="2">
        <v>14354</v>
      </c>
      <c r="J114" s="2" t="s">
        <v>410</v>
      </c>
      <c r="K114" s="2" t="s">
        <v>11</v>
      </c>
      <c r="L114" s="2" t="s">
        <v>411</v>
      </c>
      <c r="M114" s="2" t="s">
        <v>416</v>
      </c>
      <c r="N114" s="2" t="s">
        <v>413</v>
      </c>
      <c r="O114" s="2" t="s">
        <v>29</v>
      </c>
      <c r="P114" s="2">
        <v>2</v>
      </c>
      <c r="Q114" s="2">
        <v>54.142859999999999</v>
      </c>
      <c r="R114">
        <v>2025</v>
      </c>
      <c r="S114">
        <v>2025</v>
      </c>
      <c r="T114" s="2">
        <v>448</v>
      </c>
      <c r="U114" s="2">
        <v>357</v>
      </c>
      <c r="V114" s="2">
        <v>41.758099999999999</v>
      </c>
      <c r="W114" s="2">
        <v>-110.59829999999999</v>
      </c>
    </row>
    <row r="115" spans="1:23" x14ac:dyDescent="0.2">
      <c r="A115" s="2">
        <v>4271</v>
      </c>
      <c r="B115" s="2" t="s">
        <v>417</v>
      </c>
      <c r="C115" s="11">
        <v>44.624025000000003</v>
      </c>
      <c r="D115" s="11">
        <v>23.18103</v>
      </c>
      <c r="E115" s="2" t="s">
        <v>682</v>
      </c>
      <c r="F115" s="11">
        <v>21.442995000000003</v>
      </c>
      <c r="G115" s="11" t="s">
        <v>708</v>
      </c>
      <c r="H115" s="15">
        <v>0.4805257930005194</v>
      </c>
      <c r="I115" s="2">
        <v>4716</v>
      </c>
      <c r="J115" s="2" t="s">
        <v>418</v>
      </c>
      <c r="K115" s="2" t="s">
        <v>32</v>
      </c>
      <c r="L115" s="2" t="s">
        <v>400</v>
      </c>
      <c r="M115" s="2" t="s">
        <v>419</v>
      </c>
      <c r="N115" s="2" t="s">
        <v>113</v>
      </c>
      <c r="O115" s="2" t="s">
        <v>25</v>
      </c>
      <c r="P115" s="2">
        <v>1</v>
      </c>
      <c r="Q115" s="2">
        <v>41</v>
      </c>
      <c r="T115" s="2">
        <v>387</v>
      </c>
      <c r="U115" s="2">
        <v>389.8</v>
      </c>
      <c r="V115" s="2">
        <v>44.303583000000003</v>
      </c>
      <c r="W115" s="2">
        <v>-91.912647000000007</v>
      </c>
    </row>
    <row r="116" spans="1:23" x14ac:dyDescent="0.2">
      <c r="A116" s="2">
        <v>6002</v>
      </c>
      <c r="B116" s="2" t="s">
        <v>420</v>
      </c>
      <c r="C116" s="11">
        <v>25.704422000000001</v>
      </c>
      <c r="D116" s="11">
        <v>20.278924</v>
      </c>
      <c r="E116" s="2" t="s">
        <v>681</v>
      </c>
      <c r="F116" s="11">
        <v>5.425498000000001</v>
      </c>
      <c r="G116" s="11" t="s">
        <v>708</v>
      </c>
      <c r="H116" s="15">
        <v>0.21107255397534327</v>
      </c>
      <c r="I116" s="2">
        <v>195</v>
      </c>
      <c r="J116" s="2" t="s">
        <v>10</v>
      </c>
      <c r="K116" s="2" t="s">
        <v>11</v>
      </c>
      <c r="L116" s="2" t="s">
        <v>12</v>
      </c>
      <c r="M116" s="2" t="s">
        <v>146</v>
      </c>
      <c r="N116" s="2" t="s">
        <v>14</v>
      </c>
      <c r="O116" s="2" t="s">
        <v>421</v>
      </c>
      <c r="P116" s="2">
        <v>4</v>
      </c>
      <c r="Q116" s="2">
        <v>34.25</v>
      </c>
      <c r="T116" s="2">
        <v>2822</v>
      </c>
      <c r="U116" s="2">
        <v>2777.5</v>
      </c>
      <c r="V116" s="2">
        <v>33.631900000000002</v>
      </c>
      <c r="W116" s="2">
        <v>-87.059700000000007</v>
      </c>
    </row>
    <row r="117" spans="1:23" x14ac:dyDescent="0.2">
      <c r="A117" s="2">
        <v>6004</v>
      </c>
      <c r="B117" s="2" t="s">
        <v>422</v>
      </c>
      <c r="C117" s="11">
        <v>31.577244</v>
      </c>
      <c r="D117" s="11">
        <v>21.209253</v>
      </c>
      <c r="E117" s="2" t="s">
        <v>683</v>
      </c>
      <c r="F117" s="11">
        <v>10.367991</v>
      </c>
      <c r="G117" s="11" t="s">
        <v>708</v>
      </c>
      <c r="H117" s="15">
        <v>0.32833742552073258</v>
      </c>
      <c r="I117" s="2">
        <v>64226</v>
      </c>
      <c r="J117" s="2" t="s">
        <v>319</v>
      </c>
      <c r="K117" s="8" t="s">
        <v>661</v>
      </c>
      <c r="L117" s="2" t="s">
        <v>386</v>
      </c>
      <c r="M117" s="2" t="s">
        <v>423</v>
      </c>
      <c r="N117" s="2" t="s">
        <v>85</v>
      </c>
      <c r="O117" s="2" t="s">
        <v>76</v>
      </c>
      <c r="P117" s="2">
        <v>2</v>
      </c>
      <c r="Q117" s="2">
        <v>40.5</v>
      </c>
      <c r="R117">
        <v>2023</v>
      </c>
      <c r="S117">
        <v>2023</v>
      </c>
      <c r="T117" s="2">
        <v>1368</v>
      </c>
      <c r="U117" s="2">
        <v>1278</v>
      </c>
      <c r="V117" s="2">
        <v>39.366667</v>
      </c>
      <c r="W117" s="2">
        <v>-81.294443999999999</v>
      </c>
    </row>
    <row r="118" spans="1:23" x14ac:dyDescent="0.2">
      <c r="A118" s="2">
        <v>6009</v>
      </c>
      <c r="B118" s="2" t="s">
        <v>424</v>
      </c>
      <c r="C118" s="11">
        <v>32.338634999999996</v>
      </c>
      <c r="D118" s="11">
        <v>19.940867999999998</v>
      </c>
      <c r="E118" s="2" t="s">
        <v>681</v>
      </c>
      <c r="F118" s="11">
        <v>12.397766999999998</v>
      </c>
      <c r="G118" s="11" t="s">
        <v>708</v>
      </c>
      <c r="H118" s="15">
        <v>0.3833732314304546</v>
      </c>
      <c r="I118" s="2">
        <v>814</v>
      </c>
      <c r="J118" s="2" t="s">
        <v>425</v>
      </c>
      <c r="K118" s="2" t="s">
        <v>11</v>
      </c>
      <c r="L118" s="2" t="s">
        <v>426</v>
      </c>
      <c r="M118" s="2" t="s">
        <v>146</v>
      </c>
      <c r="N118" s="2" t="s">
        <v>113</v>
      </c>
      <c r="O118" s="2" t="s">
        <v>29</v>
      </c>
      <c r="P118" s="2">
        <v>2</v>
      </c>
      <c r="Q118" s="2">
        <v>39.5</v>
      </c>
      <c r="T118" s="2">
        <v>1800</v>
      </c>
      <c r="U118" s="2">
        <v>1640.4</v>
      </c>
      <c r="V118" s="2">
        <v>34.422800000000002</v>
      </c>
      <c r="W118" s="2">
        <v>-92.140600000000006</v>
      </c>
    </row>
    <row r="119" spans="1:23" x14ac:dyDescent="0.2">
      <c r="A119" s="2">
        <v>6017</v>
      </c>
      <c r="B119" s="2" t="s">
        <v>427</v>
      </c>
      <c r="C119" s="11">
        <v>32.504280999999999</v>
      </c>
      <c r="D119" s="11">
        <v>19.714956000000001</v>
      </c>
      <c r="E119" s="2" t="s">
        <v>683</v>
      </c>
      <c r="F119" s="11">
        <v>12.789324999999998</v>
      </c>
      <c r="G119" s="11" t="s">
        <v>708</v>
      </c>
      <c r="H119" s="15">
        <v>0.39346586377345183</v>
      </c>
      <c r="I119" s="2">
        <v>520</v>
      </c>
      <c r="J119" s="2" t="s">
        <v>428</v>
      </c>
      <c r="K119" s="8" t="s">
        <v>661</v>
      </c>
      <c r="L119" s="2" t="s">
        <v>111</v>
      </c>
      <c r="M119" s="2" t="s">
        <v>429</v>
      </c>
      <c r="N119" s="2" t="s">
        <v>113</v>
      </c>
      <c r="O119" s="2" t="s">
        <v>25</v>
      </c>
      <c r="P119" s="2">
        <v>1</v>
      </c>
      <c r="Q119" s="2">
        <v>43</v>
      </c>
      <c r="R119">
        <v>2027</v>
      </c>
      <c r="S119">
        <v>2027</v>
      </c>
      <c r="T119" s="2">
        <v>617.4</v>
      </c>
      <c r="U119" s="2">
        <v>595</v>
      </c>
      <c r="V119" s="2">
        <v>38.936100000000003</v>
      </c>
      <c r="W119" s="2">
        <v>-88.278099999999995</v>
      </c>
    </row>
    <row r="120" spans="1:23" x14ac:dyDescent="0.2">
      <c r="A120" s="2">
        <v>6018</v>
      </c>
      <c r="B120" s="2" t="s">
        <v>430</v>
      </c>
      <c r="C120" s="11">
        <v>37.372126000000002</v>
      </c>
      <c r="D120" s="11">
        <v>22.529126999999999</v>
      </c>
      <c r="E120" s="2" t="s">
        <v>681</v>
      </c>
      <c r="F120" s="11">
        <v>14.842999000000002</v>
      </c>
      <c r="G120" s="11" t="s">
        <v>708</v>
      </c>
      <c r="H120" s="15">
        <v>0.39716763772015545</v>
      </c>
      <c r="I120" s="2">
        <v>55729</v>
      </c>
      <c r="J120" s="2" t="s">
        <v>431</v>
      </c>
      <c r="K120" s="9" t="s">
        <v>11</v>
      </c>
      <c r="L120" s="2" t="s">
        <v>192</v>
      </c>
      <c r="M120" s="2" t="s">
        <v>432</v>
      </c>
      <c r="N120" s="2" t="s">
        <v>85</v>
      </c>
      <c r="O120" s="2" t="s">
        <v>61</v>
      </c>
      <c r="P120" s="2">
        <v>1</v>
      </c>
      <c r="Q120" s="2">
        <v>39</v>
      </c>
      <c r="R120" t="s">
        <v>723</v>
      </c>
      <c r="S120" t="s">
        <v>723</v>
      </c>
      <c r="T120" s="2">
        <v>772</v>
      </c>
      <c r="U120" s="2">
        <v>600</v>
      </c>
      <c r="V120" s="2">
        <v>38.903599999999997</v>
      </c>
      <c r="W120" s="2">
        <v>-84.851399999999998</v>
      </c>
    </row>
    <row r="121" spans="1:23" x14ac:dyDescent="0.2">
      <c r="A121" s="2">
        <v>6019</v>
      </c>
      <c r="B121" s="2" t="s">
        <v>433</v>
      </c>
      <c r="C121" s="11">
        <v>35.176862999999997</v>
      </c>
      <c r="D121" s="11">
        <v>23.298389</v>
      </c>
      <c r="E121" s="2" t="s">
        <v>681</v>
      </c>
      <c r="F121" s="11">
        <v>11.878473999999997</v>
      </c>
      <c r="G121" s="11" t="s">
        <v>708</v>
      </c>
      <c r="H121" s="15">
        <v>0.33767860425757684</v>
      </c>
      <c r="I121" s="2">
        <v>59920</v>
      </c>
      <c r="J121" s="2" t="s">
        <v>434</v>
      </c>
      <c r="K121" s="8" t="s">
        <v>661</v>
      </c>
      <c r="L121" s="2" t="s">
        <v>310</v>
      </c>
      <c r="M121" s="2" t="s">
        <v>435</v>
      </c>
      <c r="N121" s="2" t="s">
        <v>85</v>
      </c>
      <c r="O121" s="2" t="s">
        <v>362</v>
      </c>
      <c r="P121" s="2">
        <v>1</v>
      </c>
      <c r="Q121" s="2">
        <v>29</v>
      </c>
      <c r="R121">
        <v>2022</v>
      </c>
      <c r="S121">
        <v>2022</v>
      </c>
      <c r="T121" s="2">
        <v>1425.6</v>
      </c>
      <c r="U121" s="2">
        <v>1305</v>
      </c>
      <c r="V121" s="2">
        <v>38.8675</v>
      </c>
      <c r="W121" s="2">
        <v>-84.228899999999996</v>
      </c>
    </row>
    <row r="122" spans="1:23" x14ac:dyDescent="0.2">
      <c r="A122" s="2">
        <v>6021</v>
      </c>
      <c r="B122" s="2" t="s">
        <v>436</v>
      </c>
      <c r="C122" s="11">
        <v>28.453410000000002</v>
      </c>
      <c r="D122" s="11">
        <v>17.536434</v>
      </c>
      <c r="E122" s="2" t="s">
        <v>681</v>
      </c>
      <c r="F122" s="11">
        <v>10.916976000000002</v>
      </c>
      <c r="G122" s="11" t="s">
        <v>708</v>
      </c>
      <c r="H122" s="15">
        <v>0.38367900367653651</v>
      </c>
      <c r="I122" s="2">
        <v>30151</v>
      </c>
      <c r="J122" s="2" t="s">
        <v>437</v>
      </c>
      <c r="K122" s="2" t="s">
        <v>32</v>
      </c>
      <c r="L122" s="2" t="s">
        <v>69</v>
      </c>
      <c r="M122" s="2" t="s">
        <v>438</v>
      </c>
      <c r="N122" s="2" t="s">
        <v>71</v>
      </c>
      <c r="O122" s="2" t="s">
        <v>142</v>
      </c>
      <c r="P122" s="2">
        <v>3</v>
      </c>
      <c r="Q122" s="2">
        <v>38.814230000000002</v>
      </c>
      <c r="R122" t="s">
        <v>734</v>
      </c>
      <c r="S122">
        <v>2029</v>
      </c>
      <c r="T122" s="2">
        <v>1427.6</v>
      </c>
      <c r="U122" s="2">
        <v>1285</v>
      </c>
      <c r="V122" s="2">
        <v>40.462699999999998</v>
      </c>
      <c r="W122" s="2">
        <v>-107.5912</v>
      </c>
    </row>
    <row r="123" spans="1:23" x14ac:dyDescent="0.2">
      <c r="A123" s="2">
        <v>6030</v>
      </c>
      <c r="B123" s="2" t="s">
        <v>439</v>
      </c>
      <c r="C123" s="11">
        <v>23.718404</v>
      </c>
      <c r="D123" s="11">
        <v>17.507197999999999</v>
      </c>
      <c r="E123" s="2" t="s">
        <v>683</v>
      </c>
      <c r="F123" s="11">
        <v>6.2112060000000007</v>
      </c>
      <c r="G123" s="11" t="s">
        <v>708</v>
      </c>
      <c r="H123" s="15">
        <v>0.26187284776834058</v>
      </c>
      <c r="I123" s="2">
        <v>7570</v>
      </c>
      <c r="J123" s="2" t="s">
        <v>440</v>
      </c>
      <c r="K123" s="2" t="s">
        <v>32</v>
      </c>
      <c r="L123" s="2" t="s">
        <v>301</v>
      </c>
      <c r="M123" s="2" t="s">
        <v>441</v>
      </c>
      <c r="N123" s="2" t="s">
        <v>113</v>
      </c>
      <c r="O123" s="2" t="s">
        <v>76</v>
      </c>
      <c r="P123" s="2">
        <v>2</v>
      </c>
      <c r="Q123" s="2">
        <v>40.5</v>
      </c>
      <c r="T123" s="2">
        <v>1209.5999999999999</v>
      </c>
      <c r="U123" s="2">
        <v>1145</v>
      </c>
      <c r="V123" s="2">
        <v>47.377743000000002</v>
      </c>
      <c r="W123" s="2">
        <v>-101.15705800000001</v>
      </c>
    </row>
    <row r="124" spans="1:23" x14ac:dyDescent="0.2">
      <c r="A124" s="2">
        <v>6034</v>
      </c>
      <c r="B124" s="2" t="s">
        <v>442</v>
      </c>
      <c r="C124" s="11">
        <v>34.790339000000003</v>
      </c>
      <c r="D124" s="11">
        <v>19.256936</v>
      </c>
      <c r="E124" s="2" t="s">
        <v>683</v>
      </c>
      <c r="F124" s="11">
        <v>15.533403000000003</v>
      </c>
      <c r="G124" s="11" t="s">
        <v>708</v>
      </c>
      <c r="H124" s="15">
        <v>0.44648610638717839</v>
      </c>
      <c r="I124" s="2">
        <v>5109</v>
      </c>
      <c r="J124" s="2" t="s">
        <v>230</v>
      </c>
      <c r="K124" s="2" t="s">
        <v>11</v>
      </c>
      <c r="L124" s="2" t="s">
        <v>223</v>
      </c>
      <c r="M124" s="2" t="s">
        <v>233</v>
      </c>
      <c r="N124" s="2" t="s">
        <v>113</v>
      </c>
      <c r="O124" s="2" t="s">
        <v>220</v>
      </c>
      <c r="P124" s="2">
        <v>2</v>
      </c>
      <c r="Q124" s="2">
        <v>35.5</v>
      </c>
      <c r="R124">
        <v>2028</v>
      </c>
      <c r="S124">
        <v>2028</v>
      </c>
      <c r="T124" s="2">
        <v>1395</v>
      </c>
      <c r="U124" s="2">
        <v>1270</v>
      </c>
      <c r="V124" s="2">
        <v>42.775599999999997</v>
      </c>
      <c r="W124" s="2">
        <v>-82.495000000000005</v>
      </c>
    </row>
    <row r="125" spans="1:23" x14ac:dyDescent="0.2">
      <c r="A125" s="2">
        <v>6041</v>
      </c>
      <c r="B125" s="2" t="s">
        <v>443</v>
      </c>
      <c r="C125" s="11">
        <v>34.311576000000002</v>
      </c>
      <c r="D125" s="11">
        <v>23.405076999999999</v>
      </c>
      <c r="E125" s="2" t="s">
        <v>681</v>
      </c>
      <c r="F125" s="11">
        <v>10.906499000000004</v>
      </c>
      <c r="G125" s="11" t="s">
        <v>708</v>
      </c>
      <c r="H125" s="15">
        <v>0.3178664541669553</v>
      </c>
      <c r="I125" s="2">
        <v>5580</v>
      </c>
      <c r="J125" s="2" t="s">
        <v>208</v>
      </c>
      <c r="K125" s="2" t="s">
        <v>32</v>
      </c>
      <c r="L125" s="2" t="s">
        <v>192</v>
      </c>
      <c r="M125" s="2" t="s">
        <v>444</v>
      </c>
      <c r="N125" s="2" t="s">
        <v>85</v>
      </c>
      <c r="O125" s="2" t="s">
        <v>445</v>
      </c>
      <c r="P125" s="2">
        <v>4</v>
      </c>
      <c r="Q125" s="2">
        <v>29.240349999999999</v>
      </c>
      <c r="T125" s="2">
        <v>1608.5</v>
      </c>
      <c r="U125" s="2">
        <v>1346</v>
      </c>
      <c r="V125" s="2">
        <v>38.700000000000003</v>
      </c>
      <c r="W125" s="2">
        <v>-83.818100000000001</v>
      </c>
    </row>
    <row r="126" spans="1:23" x14ac:dyDescent="0.2">
      <c r="A126" s="2">
        <v>6052</v>
      </c>
      <c r="B126" s="2" t="s">
        <v>446</v>
      </c>
      <c r="C126" s="11">
        <v>83.560390999999996</v>
      </c>
      <c r="D126" s="11">
        <v>19.912336</v>
      </c>
      <c r="E126" s="2" t="s">
        <v>681</v>
      </c>
      <c r="F126" s="11">
        <v>63.648054999999999</v>
      </c>
      <c r="G126" s="11" t="s">
        <v>708</v>
      </c>
      <c r="H126" s="15">
        <v>0.76170125867410077</v>
      </c>
      <c r="I126" s="2">
        <v>7140</v>
      </c>
      <c r="J126" s="2" t="s">
        <v>105</v>
      </c>
      <c r="K126" s="2" t="s">
        <v>11</v>
      </c>
      <c r="L126" s="2" t="s">
        <v>106</v>
      </c>
      <c r="M126" s="2" t="s">
        <v>447</v>
      </c>
      <c r="N126" s="2" t="s">
        <v>14</v>
      </c>
      <c r="O126" s="2" t="s">
        <v>29</v>
      </c>
      <c r="P126" s="2">
        <v>2</v>
      </c>
      <c r="Q126" s="2">
        <v>43</v>
      </c>
      <c r="T126" s="2">
        <v>1904</v>
      </c>
      <c r="U126" s="2">
        <v>1744</v>
      </c>
      <c r="V126" s="2">
        <v>33.413420000000002</v>
      </c>
      <c r="W126" s="2">
        <v>-85.032329000000004</v>
      </c>
    </row>
    <row r="127" spans="1:23" x14ac:dyDescent="0.2">
      <c r="A127" s="2">
        <v>6055</v>
      </c>
      <c r="B127" s="2" t="s">
        <v>448</v>
      </c>
      <c r="C127" s="11">
        <v>45.222752999999997</v>
      </c>
      <c r="D127" s="11">
        <v>19.020227999999999</v>
      </c>
      <c r="E127" s="2" t="s">
        <v>681</v>
      </c>
      <c r="F127" s="11">
        <v>26.202524999999998</v>
      </c>
      <c r="G127" s="11" t="s">
        <v>708</v>
      </c>
      <c r="H127" s="15">
        <v>0.57941021414596316</v>
      </c>
      <c r="I127" s="2">
        <v>11252</v>
      </c>
      <c r="J127" s="2" t="s">
        <v>449</v>
      </c>
      <c r="K127" s="7" t="s">
        <v>661</v>
      </c>
      <c r="L127" s="2" t="s">
        <v>212</v>
      </c>
      <c r="M127" s="2" t="s">
        <v>450</v>
      </c>
      <c r="N127" s="2" t="s">
        <v>113</v>
      </c>
      <c r="O127" s="2" t="s">
        <v>40</v>
      </c>
      <c r="P127" s="2">
        <v>2</v>
      </c>
      <c r="Q127" s="2">
        <v>38.030459999999998</v>
      </c>
      <c r="T127" s="2">
        <v>1276.9000000000001</v>
      </c>
      <c r="U127" s="2">
        <v>1094.4000000000001</v>
      </c>
      <c r="V127" s="2">
        <v>30.726099999999999</v>
      </c>
      <c r="W127" s="2">
        <v>-91.369200000000006</v>
      </c>
    </row>
    <row r="128" spans="1:23" x14ac:dyDescent="0.2">
      <c r="A128" s="2">
        <v>6064</v>
      </c>
      <c r="B128" s="2" t="s">
        <v>451</v>
      </c>
      <c r="C128" s="11">
        <v>36.451856999999997</v>
      </c>
      <c r="D128" s="11">
        <v>15.813800000000001</v>
      </c>
      <c r="E128" s="2" t="s">
        <v>683</v>
      </c>
      <c r="F128" s="11">
        <v>20.638056999999996</v>
      </c>
      <c r="G128" s="11" t="s">
        <v>708</v>
      </c>
      <c r="H128" s="15">
        <v>0.56617299360084727</v>
      </c>
      <c r="I128" s="2">
        <v>9996</v>
      </c>
      <c r="J128" s="2" t="s">
        <v>452</v>
      </c>
      <c r="K128" s="2" t="s">
        <v>21</v>
      </c>
      <c r="L128" s="2" t="s">
        <v>33</v>
      </c>
      <c r="M128" s="2" t="s">
        <v>453</v>
      </c>
      <c r="N128" s="2" t="s">
        <v>24</v>
      </c>
      <c r="O128" s="2" t="s">
        <v>25</v>
      </c>
      <c r="P128" s="2">
        <v>1</v>
      </c>
      <c r="Q128" s="2">
        <v>39</v>
      </c>
      <c r="T128" s="2">
        <v>261</v>
      </c>
      <c r="U128" s="2">
        <v>243</v>
      </c>
      <c r="V128" s="2">
        <v>39.168100000000003</v>
      </c>
      <c r="W128" s="2">
        <v>-94.697500000000005</v>
      </c>
    </row>
    <row r="129" spans="1:23" x14ac:dyDescent="0.2">
      <c r="A129" s="2">
        <v>6065</v>
      </c>
      <c r="B129" s="2" t="s">
        <v>454</v>
      </c>
      <c r="C129" s="11">
        <v>23.498467000000002</v>
      </c>
      <c r="D129" s="11">
        <v>17.649363000000001</v>
      </c>
      <c r="E129" s="2" t="s">
        <v>683</v>
      </c>
      <c r="F129" s="11">
        <v>5.8491040000000005</v>
      </c>
      <c r="G129" s="11" t="s">
        <v>708</v>
      </c>
      <c r="H129" s="15">
        <v>0.24891428023794063</v>
      </c>
      <c r="I129" s="2">
        <v>10000</v>
      </c>
      <c r="J129" s="2" t="s">
        <v>186</v>
      </c>
      <c r="K129" s="2" t="s">
        <v>11</v>
      </c>
      <c r="L129" s="2" t="s">
        <v>248</v>
      </c>
      <c r="M129" s="2" t="s">
        <v>19</v>
      </c>
      <c r="N129" s="2" t="s">
        <v>24</v>
      </c>
      <c r="O129" s="2" t="s">
        <v>29</v>
      </c>
      <c r="P129" s="2">
        <v>2</v>
      </c>
      <c r="Q129" s="2">
        <v>22.626090000000001</v>
      </c>
      <c r="T129" s="2">
        <v>1725</v>
      </c>
      <c r="U129" s="2">
        <v>1580</v>
      </c>
      <c r="V129" s="2">
        <v>39.447200000000002</v>
      </c>
      <c r="W129" s="2">
        <v>-94.98</v>
      </c>
    </row>
    <row r="130" spans="1:23" x14ac:dyDescent="0.2">
      <c r="A130" s="2">
        <v>6068</v>
      </c>
      <c r="B130" s="2" t="s">
        <v>455</v>
      </c>
      <c r="C130" s="11">
        <v>29.494678</v>
      </c>
      <c r="D130" s="11">
        <v>14.867938000000001</v>
      </c>
      <c r="E130" s="2" t="s">
        <v>682</v>
      </c>
      <c r="F130" s="11">
        <v>14.62674</v>
      </c>
      <c r="G130" s="11" t="s">
        <v>708</v>
      </c>
      <c r="H130" s="15">
        <v>0.4959111606507452</v>
      </c>
      <c r="I130" s="2">
        <v>22500</v>
      </c>
      <c r="J130" s="2" t="s">
        <v>188</v>
      </c>
      <c r="K130" s="2" t="s">
        <v>11</v>
      </c>
      <c r="L130" s="2" t="s">
        <v>33</v>
      </c>
      <c r="M130" s="2" t="s">
        <v>456</v>
      </c>
      <c r="N130" s="2" t="s">
        <v>24</v>
      </c>
      <c r="O130" s="2" t="s">
        <v>228</v>
      </c>
      <c r="P130" s="2">
        <v>3</v>
      </c>
      <c r="Q130" s="2">
        <v>39.666670000000003</v>
      </c>
      <c r="T130" s="2">
        <v>2160</v>
      </c>
      <c r="U130" s="2">
        <v>2010.6</v>
      </c>
      <c r="V130" s="2">
        <v>39.286453000000002</v>
      </c>
      <c r="W130" s="2">
        <v>-96.117231000000004</v>
      </c>
    </row>
    <row r="131" spans="1:23" x14ac:dyDescent="0.2">
      <c r="A131" s="2">
        <v>6071</v>
      </c>
      <c r="B131" s="2" t="s">
        <v>457</v>
      </c>
      <c r="C131" s="11">
        <v>26.306291999999999</v>
      </c>
      <c r="D131" s="11">
        <v>22.276880999999999</v>
      </c>
      <c r="E131" s="2" t="s">
        <v>681</v>
      </c>
      <c r="F131" s="11">
        <v>4.0294109999999996</v>
      </c>
      <c r="G131" s="11" t="s">
        <v>708</v>
      </c>
      <c r="H131" s="15">
        <v>0.15317289871183667</v>
      </c>
      <c r="I131" s="2">
        <v>11249</v>
      </c>
      <c r="J131" s="2" t="s">
        <v>199</v>
      </c>
      <c r="K131" s="2" t="s">
        <v>11</v>
      </c>
      <c r="L131" s="2" t="s">
        <v>192</v>
      </c>
      <c r="M131" s="2" t="s">
        <v>458</v>
      </c>
      <c r="N131" s="2" t="s">
        <v>194</v>
      </c>
      <c r="O131" s="2" t="s">
        <v>29</v>
      </c>
      <c r="P131" s="2">
        <v>2</v>
      </c>
      <c r="Q131" s="2">
        <v>17.49089</v>
      </c>
      <c r="T131" s="2">
        <v>1400.1</v>
      </c>
      <c r="U131" s="2">
        <v>1243</v>
      </c>
      <c r="V131" s="2">
        <v>38.584699999999998</v>
      </c>
      <c r="W131" s="2">
        <v>-85.411699999999996</v>
      </c>
    </row>
    <row r="132" spans="1:23" x14ac:dyDescent="0.2">
      <c r="A132" s="2">
        <v>6073</v>
      </c>
      <c r="B132" s="2" t="s">
        <v>459</v>
      </c>
      <c r="C132" s="11">
        <v>45.884839999999997</v>
      </c>
      <c r="D132" s="11">
        <v>20.30097</v>
      </c>
      <c r="E132" s="2" t="s">
        <v>681</v>
      </c>
      <c r="F132" s="11">
        <v>25.583869999999997</v>
      </c>
      <c r="G132" s="11" t="s">
        <v>708</v>
      </c>
      <c r="H132" s="15">
        <v>0.55756694367900161</v>
      </c>
      <c r="I132" s="2">
        <v>12686</v>
      </c>
      <c r="J132" s="2" t="s">
        <v>460</v>
      </c>
      <c r="K132" s="2" t="s">
        <v>11</v>
      </c>
      <c r="L132" s="2" t="s">
        <v>461</v>
      </c>
      <c r="M132" s="2" t="s">
        <v>249</v>
      </c>
      <c r="N132" s="2" t="s">
        <v>14</v>
      </c>
      <c r="O132" s="2" t="s">
        <v>29</v>
      </c>
      <c r="P132" s="2">
        <v>2</v>
      </c>
      <c r="Q132" s="2">
        <v>41</v>
      </c>
      <c r="R132">
        <v>2027</v>
      </c>
      <c r="S132">
        <v>2027</v>
      </c>
      <c r="T132" s="2">
        <v>1096.5999999999999</v>
      </c>
      <c r="U132" s="2">
        <v>1004</v>
      </c>
      <c r="V132" s="2">
        <v>30.5322</v>
      </c>
      <c r="W132" s="2">
        <v>-88.555300000000003</v>
      </c>
    </row>
    <row r="133" spans="1:23" x14ac:dyDescent="0.2">
      <c r="A133" s="2">
        <v>6077</v>
      </c>
      <c r="B133" s="2" t="s">
        <v>462</v>
      </c>
      <c r="C133" s="11">
        <v>19.260974999999998</v>
      </c>
      <c r="D133" s="11">
        <v>14.731301999999999</v>
      </c>
      <c r="E133" s="2" t="s">
        <v>683</v>
      </c>
      <c r="F133" s="11">
        <v>4.529672999999999</v>
      </c>
      <c r="G133" s="11" t="s">
        <v>708</v>
      </c>
      <c r="H133" s="15">
        <v>0.23517360881263796</v>
      </c>
      <c r="I133" s="2">
        <v>13337</v>
      </c>
      <c r="J133" s="2" t="s">
        <v>267</v>
      </c>
      <c r="K133" s="2" t="s">
        <v>268</v>
      </c>
      <c r="L133" s="2" t="s">
        <v>22</v>
      </c>
      <c r="M133" s="2" t="s">
        <v>416</v>
      </c>
      <c r="N133" s="2" t="s">
        <v>24</v>
      </c>
      <c r="O133" s="2" t="s">
        <v>76</v>
      </c>
      <c r="P133" s="2">
        <v>2</v>
      </c>
      <c r="Q133" s="2">
        <v>39.5</v>
      </c>
      <c r="T133" s="2">
        <v>1362.6</v>
      </c>
      <c r="U133" s="2">
        <v>1365</v>
      </c>
      <c r="V133" s="2">
        <v>41.080800000000004</v>
      </c>
      <c r="W133" s="2">
        <v>-101.1408</v>
      </c>
    </row>
    <row r="134" spans="1:23" x14ac:dyDescent="0.2">
      <c r="A134" s="2">
        <v>6085</v>
      </c>
      <c r="B134" s="2" t="s">
        <v>463</v>
      </c>
      <c r="C134" s="11">
        <v>46.822823</v>
      </c>
      <c r="D134" s="11">
        <v>20.567119000000002</v>
      </c>
      <c r="E134" s="2" t="s">
        <v>683</v>
      </c>
      <c r="F134" s="11">
        <v>26.255703999999998</v>
      </c>
      <c r="G134" s="11" t="s">
        <v>708</v>
      </c>
      <c r="H134" s="15">
        <v>0.56074585678014321</v>
      </c>
      <c r="I134" s="2">
        <v>13756</v>
      </c>
      <c r="J134" s="2" t="s">
        <v>153</v>
      </c>
      <c r="K134" s="2" t="s">
        <v>11</v>
      </c>
      <c r="L134" s="2" t="s">
        <v>145</v>
      </c>
      <c r="M134" s="2" t="s">
        <v>429</v>
      </c>
      <c r="N134" s="2" t="s">
        <v>113</v>
      </c>
      <c r="O134" s="2" t="s">
        <v>464</v>
      </c>
      <c r="P134" s="2">
        <v>2</v>
      </c>
      <c r="Q134" s="2">
        <v>35.5</v>
      </c>
      <c r="T134" s="2">
        <v>847</v>
      </c>
      <c r="U134" s="2">
        <v>722</v>
      </c>
      <c r="V134" s="2">
        <v>41.2164</v>
      </c>
      <c r="W134" s="2">
        <v>-87.0261</v>
      </c>
    </row>
    <row r="135" spans="1:23" x14ac:dyDescent="0.2">
      <c r="A135" s="2">
        <v>6090</v>
      </c>
      <c r="B135" s="2" t="s">
        <v>465</v>
      </c>
      <c r="C135" s="11">
        <v>35.041142999999998</v>
      </c>
      <c r="D135" s="11">
        <v>19.374296000000001</v>
      </c>
      <c r="E135" s="2" t="s">
        <v>683</v>
      </c>
      <c r="F135" s="11">
        <v>15.666846999999997</v>
      </c>
      <c r="G135" s="11" t="s">
        <v>708</v>
      </c>
      <c r="H135" s="15">
        <v>0.44709862917428228</v>
      </c>
      <c r="I135" s="2">
        <v>13781</v>
      </c>
      <c r="J135" s="2" t="s">
        <v>245</v>
      </c>
      <c r="K135" s="2" t="s">
        <v>11</v>
      </c>
      <c r="L135" s="2" t="s">
        <v>242</v>
      </c>
      <c r="M135" s="2" t="s">
        <v>466</v>
      </c>
      <c r="N135" s="2" t="s">
        <v>113</v>
      </c>
      <c r="O135" s="2" t="s">
        <v>467</v>
      </c>
      <c r="P135" s="2">
        <v>3</v>
      </c>
      <c r="Q135" s="2">
        <v>39.50844</v>
      </c>
      <c r="R135" t="s">
        <v>735</v>
      </c>
      <c r="S135">
        <v>2034</v>
      </c>
      <c r="T135" s="2">
        <v>2469.3000000000002</v>
      </c>
      <c r="U135" s="2">
        <v>2238</v>
      </c>
      <c r="V135" s="2">
        <v>45.380800000000001</v>
      </c>
      <c r="W135" s="2">
        <v>-93.893100000000004</v>
      </c>
    </row>
    <row r="136" spans="1:23" x14ac:dyDescent="0.2">
      <c r="A136" s="2">
        <v>6095</v>
      </c>
      <c r="B136" s="2" t="s">
        <v>468</v>
      </c>
      <c r="C136" s="11">
        <v>33.977760000000004</v>
      </c>
      <c r="D136" s="11">
        <v>12.725313999999999</v>
      </c>
      <c r="E136" s="2" t="s">
        <v>683</v>
      </c>
      <c r="F136" s="11">
        <v>21.252446000000006</v>
      </c>
      <c r="G136" s="11" t="s">
        <v>708</v>
      </c>
      <c r="H136" s="15">
        <v>0.62548107938840003</v>
      </c>
      <c r="I136" s="2">
        <v>14063</v>
      </c>
      <c r="J136" s="2" t="s">
        <v>335</v>
      </c>
      <c r="K136" s="2" t="s">
        <v>11</v>
      </c>
      <c r="L136" s="2" t="s">
        <v>59</v>
      </c>
      <c r="M136" s="2" t="s">
        <v>469</v>
      </c>
      <c r="N136" s="2" t="s">
        <v>24</v>
      </c>
      <c r="O136" s="2" t="s">
        <v>29</v>
      </c>
      <c r="P136" s="2">
        <v>2</v>
      </c>
      <c r="Q136" s="2">
        <v>40.5</v>
      </c>
      <c r="T136" s="2">
        <v>1138</v>
      </c>
      <c r="U136" s="2">
        <v>1031</v>
      </c>
      <c r="V136" s="2">
        <v>36.453069999999997</v>
      </c>
      <c r="W136" s="2">
        <v>-97.052790000000002</v>
      </c>
    </row>
    <row r="137" spans="1:23" x14ac:dyDescent="0.2">
      <c r="A137" s="2">
        <v>6096</v>
      </c>
      <c r="B137" s="2" t="s">
        <v>470</v>
      </c>
      <c r="C137" s="11">
        <v>19.44632</v>
      </c>
      <c r="D137" s="11">
        <v>16.894563999999999</v>
      </c>
      <c r="E137" s="2" t="s">
        <v>682</v>
      </c>
      <c r="F137" s="11">
        <v>2.551756000000001</v>
      </c>
      <c r="G137" s="11" t="s">
        <v>708</v>
      </c>
      <c r="H137" s="15">
        <v>0.1312205085589459</v>
      </c>
      <c r="I137" s="2">
        <v>14127</v>
      </c>
      <c r="J137" s="2" t="s">
        <v>271</v>
      </c>
      <c r="K137" s="2" t="s">
        <v>268</v>
      </c>
      <c r="L137" s="2" t="s">
        <v>22</v>
      </c>
      <c r="M137" s="2" t="s">
        <v>471</v>
      </c>
      <c r="N137" s="2" t="s">
        <v>24</v>
      </c>
      <c r="O137" s="2" t="s">
        <v>29</v>
      </c>
      <c r="P137" s="2">
        <v>2</v>
      </c>
      <c r="Q137" s="2">
        <v>25.067360000000001</v>
      </c>
      <c r="T137" s="2">
        <v>1389.6</v>
      </c>
      <c r="U137" s="2">
        <v>1345.3</v>
      </c>
      <c r="V137" s="2">
        <v>40.621400000000001</v>
      </c>
      <c r="W137" s="2">
        <v>-95.776399999999995</v>
      </c>
    </row>
    <row r="138" spans="1:23" x14ac:dyDescent="0.2">
      <c r="A138" s="2">
        <v>6098</v>
      </c>
      <c r="B138" s="2" t="s">
        <v>472</v>
      </c>
      <c r="C138" s="11">
        <v>34.499310999999999</v>
      </c>
      <c r="D138" s="11">
        <v>14.409112</v>
      </c>
      <c r="E138" s="2" t="s">
        <v>683</v>
      </c>
      <c r="F138" s="11">
        <v>20.090198999999998</v>
      </c>
      <c r="G138" s="11" t="s">
        <v>708</v>
      </c>
      <c r="H138" s="15">
        <v>0.58233623854111172</v>
      </c>
      <c r="I138" s="2">
        <v>14232</v>
      </c>
      <c r="J138" s="2" t="s">
        <v>473</v>
      </c>
      <c r="K138" s="2" t="s">
        <v>11</v>
      </c>
      <c r="L138" s="2" t="s">
        <v>474</v>
      </c>
      <c r="M138" s="2" t="s">
        <v>397</v>
      </c>
      <c r="N138" s="2" t="s">
        <v>113</v>
      </c>
      <c r="O138" s="2" t="s">
        <v>25</v>
      </c>
      <c r="P138" s="2">
        <v>1</v>
      </c>
      <c r="Q138" s="2">
        <v>45</v>
      </c>
      <c r="R138" t="s">
        <v>723</v>
      </c>
      <c r="S138" t="s">
        <v>723</v>
      </c>
      <c r="T138" s="2">
        <v>450</v>
      </c>
      <c r="U138" s="2">
        <v>474</v>
      </c>
      <c r="V138" s="2">
        <v>45.303652</v>
      </c>
      <c r="W138" s="2">
        <v>-96.510067000000006</v>
      </c>
    </row>
    <row r="139" spans="1:23" x14ac:dyDescent="0.2">
      <c r="A139" s="2">
        <v>6101</v>
      </c>
      <c r="B139" s="2" t="s">
        <v>475</v>
      </c>
      <c r="C139" s="11">
        <v>28.673403</v>
      </c>
      <c r="D139" s="11">
        <v>16.434965999999999</v>
      </c>
      <c r="E139" s="2" t="s">
        <v>683</v>
      </c>
      <c r="F139" s="11">
        <v>12.238437000000001</v>
      </c>
      <c r="G139" s="11" t="s">
        <v>708</v>
      </c>
      <c r="H139" s="15">
        <v>0.42682192274143399</v>
      </c>
      <c r="I139" s="2">
        <v>14354</v>
      </c>
      <c r="J139" s="2" t="s">
        <v>410</v>
      </c>
      <c r="K139" s="2" t="s">
        <v>11</v>
      </c>
      <c r="L139" s="2" t="s">
        <v>411</v>
      </c>
      <c r="M139" s="2" t="s">
        <v>476</v>
      </c>
      <c r="N139" s="2" t="s">
        <v>413</v>
      </c>
      <c r="O139" s="2" t="s">
        <v>25</v>
      </c>
      <c r="P139" s="2">
        <v>1</v>
      </c>
      <c r="Q139" s="2">
        <v>42</v>
      </c>
      <c r="R139">
        <v>2039</v>
      </c>
      <c r="S139">
        <v>2039</v>
      </c>
      <c r="T139" s="2">
        <v>402.3</v>
      </c>
      <c r="U139" s="2">
        <v>332</v>
      </c>
      <c r="V139" s="2">
        <v>44.290128000000003</v>
      </c>
      <c r="W139" s="2">
        <v>-105.38148200000001</v>
      </c>
    </row>
    <row r="140" spans="1:23" x14ac:dyDescent="0.2">
      <c r="A140" s="2">
        <v>6113</v>
      </c>
      <c r="B140" s="2" t="s">
        <v>477</v>
      </c>
      <c r="C140" s="11">
        <v>41.602981999999997</v>
      </c>
      <c r="D140" s="11">
        <v>22.626404000000001</v>
      </c>
      <c r="E140" s="2" t="s">
        <v>681</v>
      </c>
      <c r="F140" s="11">
        <v>18.976577999999996</v>
      </c>
      <c r="G140" s="11" t="s">
        <v>708</v>
      </c>
      <c r="H140" s="15">
        <v>0.45613504339664879</v>
      </c>
      <c r="I140" s="2">
        <v>15470</v>
      </c>
      <c r="J140" s="2" t="s">
        <v>157</v>
      </c>
      <c r="K140" s="2" t="s">
        <v>11</v>
      </c>
      <c r="L140" s="2" t="s">
        <v>145</v>
      </c>
      <c r="M140" s="2" t="s">
        <v>477</v>
      </c>
      <c r="N140" s="2" t="s">
        <v>113</v>
      </c>
      <c r="O140" s="2" t="s">
        <v>478</v>
      </c>
      <c r="P140" s="2">
        <v>5</v>
      </c>
      <c r="Q140" s="2">
        <v>42</v>
      </c>
      <c r="T140" s="2">
        <v>3339.5</v>
      </c>
      <c r="U140" s="2">
        <v>3132</v>
      </c>
      <c r="V140" s="2">
        <v>38.372222000000001</v>
      </c>
      <c r="W140" s="2">
        <v>-87.765833000000001</v>
      </c>
    </row>
    <row r="141" spans="1:23" x14ac:dyDescent="0.2">
      <c r="A141" s="2">
        <v>6137</v>
      </c>
      <c r="B141" s="2" t="s">
        <v>479</v>
      </c>
      <c r="C141" s="11">
        <v>42.542890999999997</v>
      </c>
      <c r="D141" s="11">
        <v>21.899394000000001</v>
      </c>
      <c r="E141" s="2" t="s">
        <v>681</v>
      </c>
      <c r="F141" s="11">
        <v>20.643496999999996</v>
      </c>
      <c r="G141" s="11" t="s">
        <v>708</v>
      </c>
      <c r="H141" s="15">
        <v>0.48523963733447256</v>
      </c>
      <c r="I141" s="2">
        <v>17633</v>
      </c>
      <c r="J141" s="2" t="s">
        <v>160</v>
      </c>
      <c r="K141" s="2" t="s">
        <v>11</v>
      </c>
      <c r="L141" s="2" t="s">
        <v>145</v>
      </c>
      <c r="M141" s="2" t="s">
        <v>480</v>
      </c>
      <c r="N141" s="2" t="s">
        <v>113</v>
      </c>
      <c r="O141" s="2" t="s">
        <v>76</v>
      </c>
      <c r="P141" s="2">
        <v>2</v>
      </c>
      <c r="Q141" s="2">
        <v>37.5</v>
      </c>
      <c r="R141">
        <v>2023</v>
      </c>
      <c r="S141">
        <v>2023</v>
      </c>
      <c r="T141" s="2">
        <v>530.4</v>
      </c>
      <c r="U141" s="2">
        <v>490</v>
      </c>
      <c r="V141" s="2">
        <v>37.905299999999997</v>
      </c>
      <c r="W141" s="2">
        <v>-87.715000000000003</v>
      </c>
    </row>
    <row r="142" spans="1:23" x14ac:dyDescent="0.2">
      <c r="A142" s="2">
        <v>6138</v>
      </c>
      <c r="B142" s="2" t="s">
        <v>481</v>
      </c>
      <c r="C142" s="11">
        <v>30.381309000000002</v>
      </c>
      <c r="D142" s="11">
        <v>15.997533000000001</v>
      </c>
      <c r="E142" s="2" t="s">
        <v>682</v>
      </c>
      <c r="F142" s="11">
        <v>14.383776000000001</v>
      </c>
      <c r="G142" s="11" t="s">
        <v>708</v>
      </c>
      <c r="H142" s="15">
        <v>0.47344161504035259</v>
      </c>
      <c r="I142" s="2">
        <v>17698</v>
      </c>
      <c r="J142" s="2" t="s">
        <v>482</v>
      </c>
      <c r="K142" s="2" t="s">
        <v>11</v>
      </c>
      <c r="L142" s="2" t="s">
        <v>426</v>
      </c>
      <c r="M142" s="2" t="s">
        <v>483</v>
      </c>
      <c r="N142" s="2" t="s">
        <v>24</v>
      </c>
      <c r="O142" s="2" t="s">
        <v>25</v>
      </c>
      <c r="P142" s="2">
        <v>1</v>
      </c>
      <c r="Q142" s="2">
        <v>42</v>
      </c>
      <c r="R142" t="s">
        <v>723</v>
      </c>
      <c r="S142" t="s">
        <v>723</v>
      </c>
      <c r="T142" s="2">
        <v>558</v>
      </c>
      <c r="U142" s="2">
        <v>494</v>
      </c>
      <c r="V142" s="2">
        <v>36.256100000000004</v>
      </c>
      <c r="W142" s="2">
        <v>-94.524100000000004</v>
      </c>
    </row>
    <row r="143" spans="1:23" x14ac:dyDescent="0.2">
      <c r="A143" s="2">
        <v>6139</v>
      </c>
      <c r="B143" s="2" t="s">
        <v>484</v>
      </c>
      <c r="C143" s="11">
        <v>33.709511999999997</v>
      </c>
      <c r="D143" s="11">
        <v>19.764697999999999</v>
      </c>
      <c r="E143" s="2" t="s">
        <v>681</v>
      </c>
      <c r="F143" s="11">
        <v>13.944813999999997</v>
      </c>
      <c r="G143" s="11" t="s">
        <v>708</v>
      </c>
      <c r="H143" s="15">
        <v>0.41367593811503406</v>
      </c>
      <c r="I143" s="2">
        <v>17698</v>
      </c>
      <c r="J143" s="2" t="s">
        <v>482</v>
      </c>
      <c r="K143" s="2" t="s">
        <v>11</v>
      </c>
      <c r="L143" s="2" t="s">
        <v>65</v>
      </c>
      <c r="M143" s="2" t="s">
        <v>485</v>
      </c>
      <c r="N143" s="2" t="s">
        <v>24</v>
      </c>
      <c r="O143" s="2" t="s">
        <v>486</v>
      </c>
      <c r="P143" s="2">
        <v>2</v>
      </c>
      <c r="Q143" s="2">
        <v>40.5</v>
      </c>
      <c r="R143">
        <v>2028</v>
      </c>
      <c r="S143">
        <v>2028</v>
      </c>
      <c r="T143" s="2">
        <v>1116</v>
      </c>
      <c r="U143" s="2">
        <v>1000</v>
      </c>
      <c r="V143" s="2">
        <v>33.055219999999998</v>
      </c>
      <c r="W143" s="2">
        <v>-94.839993000000007</v>
      </c>
    </row>
    <row r="144" spans="1:23" x14ac:dyDescent="0.2">
      <c r="A144" s="2">
        <v>6146</v>
      </c>
      <c r="B144" s="2" t="s">
        <v>487</v>
      </c>
      <c r="C144" s="11">
        <v>33.393740999999999</v>
      </c>
      <c r="D144" s="11">
        <v>13.71463</v>
      </c>
      <c r="E144" s="2" t="s">
        <v>683</v>
      </c>
      <c r="F144" s="11">
        <v>19.679110999999999</v>
      </c>
      <c r="G144" s="11" t="s">
        <v>708</v>
      </c>
      <c r="H144" s="15">
        <v>0.58930537312366404</v>
      </c>
      <c r="I144" s="2">
        <v>55983</v>
      </c>
      <c r="J144" s="2" t="s">
        <v>488</v>
      </c>
      <c r="K144" s="7" t="s">
        <v>661</v>
      </c>
      <c r="L144" s="2" t="s">
        <v>65</v>
      </c>
      <c r="M144" s="2" t="s">
        <v>489</v>
      </c>
      <c r="N144" s="2" t="s">
        <v>66</v>
      </c>
      <c r="O144" s="2" t="s">
        <v>228</v>
      </c>
      <c r="P144" s="2">
        <v>3</v>
      </c>
      <c r="Q144" s="2">
        <v>42</v>
      </c>
      <c r="T144" s="2">
        <v>2379.6</v>
      </c>
      <c r="U144" s="2">
        <v>2410</v>
      </c>
      <c r="V144" s="2">
        <v>32.260599999999997</v>
      </c>
      <c r="W144" s="2">
        <v>-94.570599999999999</v>
      </c>
    </row>
    <row r="145" spans="1:23" x14ac:dyDescent="0.2">
      <c r="A145" s="2">
        <v>6155</v>
      </c>
      <c r="B145" s="2" t="s">
        <v>490</v>
      </c>
      <c r="C145" s="11">
        <v>24.074928</v>
      </c>
      <c r="D145" s="11">
        <v>21.771308000000001</v>
      </c>
      <c r="E145" s="2" t="s">
        <v>683</v>
      </c>
      <c r="F145" s="11">
        <v>2.3036199999999987</v>
      </c>
      <c r="G145" s="11" t="s">
        <v>708</v>
      </c>
      <c r="H145" s="15">
        <v>9.5685436733185608E-2</v>
      </c>
      <c r="I145" s="2">
        <v>19436</v>
      </c>
      <c r="J145" s="2" t="s">
        <v>251</v>
      </c>
      <c r="K145" s="2" t="s">
        <v>11</v>
      </c>
      <c r="L145" s="2" t="s">
        <v>248</v>
      </c>
      <c r="M145" s="2" t="s">
        <v>146</v>
      </c>
      <c r="N145" s="2" t="s">
        <v>113</v>
      </c>
      <c r="O145" s="2" t="s">
        <v>29</v>
      </c>
      <c r="P145" s="2">
        <v>2</v>
      </c>
      <c r="Q145" s="2">
        <v>43.5</v>
      </c>
      <c r="R145">
        <v>2039</v>
      </c>
      <c r="S145">
        <v>2039</v>
      </c>
      <c r="T145" s="2">
        <v>1242</v>
      </c>
      <c r="U145" s="2">
        <v>1244</v>
      </c>
      <c r="V145" s="2">
        <v>38.131247999999999</v>
      </c>
      <c r="W145" s="2">
        <v>-90.263157000000007</v>
      </c>
    </row>
    <row r="146" spans="1:23" x14ac:dyDescent="0.2">
      <c r="A146" s="2">
        <v>6165</v>
      </c>
      <c r="B146" s="2" t="s">
        <v>491</v>
      </c>
      <c r="C146" s="11">
        <v>31.570782000000001</v>
      </c>
      <c r="D146" s="11">
        <v>17.007593</v>
      </c>
      <c r="E146" s="2" t="s">
        <v>681</v>
      </c>
      <c r="F146" s="11">
        <v>14.563189000000001</v>
      </c>
      <c r="G146" s="11" t="s">
        <v>708</v>
      </c>
      <c r="H146" s="15">
        <v>0.46128692662728471</v>
      </c>
      <c r="I146" s="2">
        <v>14354</v>
      </c>
      <c r="J146" s="2" t="s">
        <v>410</v>
      </c>
      <c r="K146" s="2" t="s">
        <v>11</v>
      </c>
      <c r="L146" s="2" t="s">
        <v>492</v>
      </c>
      <c r="M146" s="2" t="s">
        <v>493</v>
      </c>
      <c r="N146" s="2" t="s">
        <v>413</v>
      </c>
      <c r="O146" s="2" t="s">
        <v>467</v>
      </c>
      <c r="P146" s="2">
        <v>3</v>
      </c>
      <c r="Q146" s="2">
        <v>39.662950000000002</v>
      </c>
      <c r="T146" s="2">
        <v>1577.2</v>
      </c>
      <c r="U146" s="2">
        <v>1363</v>
      </c>
      <c r="V146" s="2">
        <v>39.174700000000001</v>
      </c>
      <c r="W146" s="2">
        <v>-111.02889999999999</v>
      </c>
    </row>
    <row r="147" spans="1:23" x14ac:dyDescent="0.2">
      <c r="A147" s="2">
        <v>6166</v>
      </c>
      <c r="B147" s="2" t="s">
        <v>494</v>
      </c>
      <c r="C147" s="11">
        <v>56.150534999999998</v>
      </c>
      <c r="D147" s="11">
        <v>22.529126999999999</v>
      </c>
      <c r="E147" s="2" t="s">
        <v>681</v>
      </c>
      <c r="F147" s="11">
        <v>33.621408000000002</v>
      </c>
      <c r="G147" s="11" t="s">
        <v>708</v>
      </c>
      <c r="H147" s="15">
        <v>0.59877270982369102</v>
      </c>
      <c r="I147" s="2">
        <v>9324</v>
      </c>
      <c r="J147" s="2" t="s">
        <v>495</v>
      </c>
      <c r="K147" s="2" t="s">
        <v>11</v>
      </c>
      <c r="L147" s="2" t="s">
        <v>145</v>
      </c>
      <c r="M147" s="2" t="s">
        <v>496</v>
      </c>
      <c r="N147" s="2" t="s">
        <v>85</v>
      </c>
      <c r="O147" s="2" t="s">
        <v>29</v>
      </c>
      <c r="P147" s="2">
        <v>2</v>
      </c>
      <c r="Q147" s="2">
        <v>33.5</v>
      </c>
      <c r="R147">
        <v>2028</v>
      </c>
      <c r="S147">
        <v>2028</v>
      </c>
      <c r="T147" s="2">
        <v>2600</v>
      </c>
      <c r="U147" s="2">
        <v>2600</v>
      </c>
      <c r="V147" s="2">
        <v>37.925600000000003</v>
      </c>
      <c r="W147" s="2">
        <v>-87.037199999999999</v>
      </c>
    </row>
    <row r="148" spans="1:23" x14ac:dyDescent="0.2">
      <c r="A148" s="2">
        <v>6177</v>
      </c>
      <c r="B148" s="2" t="s">
        <v>497</v>
      </c>
      <c r="C148" s="11">
        <v>43.820639999999997</v>
      </c>
      <c r="D148" s="11">
        <v>13.266673000000001</v>
      </c>
      <c r="E148" s="2" t="s">
        <v>681</v>
      </c>
      <c r="F148" s="11">
        <v>30.553966999999997</v>
      </c>
      <c r="G148" s="11" t="s">
        <v>708</v>
      </c>
      <c r="H148" s="15">
        <v>0.69725058785083915</v>
      </c>
      <c r="I148" s="2">
        <v>16572</v>
      </c>
      <c r="J148" s="2" t="s">
        <v>498</v>
      </c>
      <c r="K148" s="2" t="s">
        <v>268</v>
      </c>
      <c r="L148" s="2" t="s">
        <v>37</v>
      </c>
      <c r="M148" s="2" t="s">
        <v>499</v>
      </c>
      <c r="N148" s="2" t="s">
        <v>500</v>
      </c>
      <c r="O148" s="2" t="s">
        <v>501</v>
      </c>
      <c r="P148" s="2">
        <v>2</v>
      </c>
      <c r="Q148" s="2">
        <v>40.5</v>
      </c>
      <c r="R148">
        <v>2032</v>
      </c>
      <c r="S148">
        <v>2032</v>
      </c>
      <c r="T148" s="2">
        <v>821.8</v>
      </c>
      <c r="U148" s="2">
        <v>762</v>
      </c>
      <c r="V148" s="2">
        <v>34.578899999999997</v>
      </c>
      <c r="W148" s="2">
        <v>-109.27079999999999</v>
      </c>
    </row>
    <row r="149" spans="1:23" x14ac:dyDescent="0.2">
      <c r="A149" s="2">
        <v>6178</v>
      </c>
      <c r="B149" s="2" t="s">
        <v>502</v>
      </c>
      <c r="C149" s="11">
        <v>28.214137999999998</v>
      </c>
      <c r="D149" s="11">
        <v>14.460521999999999</v>
      </c>
      <c r="E149" s="2" t="s">
        <v>683</v>
      </c>
      <c r="F149" s="11">
        <v>13.753615999999999</v>
      </c>
      <c r="G149" s="11" t="s">
        <v>708</v>
      </c>
      <c r="H149" s="15">
        <v>0.48747248631164986</v>
      </c>
      <c r="I149" s="2">
        <v>56570</v>
      </c>
      <c r="J149" s="2" t="s">
        <v>503</v>
      </c>
      <c r="K149" s="8" t="s">
        <v>661</v>
      </c>
      <c r="L149" s="2" t="s">
        <v>65</v>
      </c>
      <c r="M149" s="2" t="s">
        <v>504</v>
      </c>
      <c r="N149" s="2" t="s">
        <v>66</v>
      </c>
      <c r="O149" s="2" t="s">
        <v>25</v>
      </c>
      <c r="P149" s="2">
        <v>1</v>
      </c>
      <c r="Q149" s="2">
        <v>40</v>
      </c>
      <c r="R149">
        <v>2027</v>
      </c>
      <c r="S149">
        <v>2027</v>
      </c>
      <c r="T149" s="2">
        <v>622.4</v>
      </c>
      <c r="U149" s="2">
        <v>655</v>
      </c>
      <c r="V149" s="2">
        <v>28.712800000000001</v>
      </c>
      <c r="W149" s="2">
        <v>-97.214167000000003</v>
      </c>
    </row>
    <row r="150" spans="1:23" x14ac:dyDescent="0.2">
      <c r="A150" s="2">
        <v>6179</v>
      </c>
      <c r="B150" s="2" t="s">
        <v>505</v>
      </c>
      <c r="C150" s="11">
        <v>27.729483999999999</v>
      </c>
      <c r="D150" s="11">
        <v>12.727854000000001</v>
      </c>
      <c r="E150" s="2" t="s">
        <v>683</v>
      </c>
      <c r="F150" s="11">
        <v>15.001629999999999</v>
      </c>
      <c r="G150" s="11" t="s">
        <v>708</v>
      </c>
      <c r="H150" s="15">
        <v>0.54099924830912827</v>
      </c>
      <c r="I150" s="2">
        <v>11269</v>
      </c>
      <c r="J150" s="2" t="s">
        <v>506</v>
      </c>
      <c r="K150" s="2" t="s">
        <v>268</v>
      </c>
      <c r="L150" s="2" t="s">
        <v>65</v>
      </c>
      <c r="M150" s="2" t="s">
        <v>507</v>
      </c>
      <c r="N150" s="2" t="s">
        <v>66</v>
      </c>
      <c r="O150" s="2" t="s">
        <v>142</v>
      </c>
      <c r="P150" s="2">
        <v>3</v>
      </c>
      <c r="Q150" s="2">
        <v>38.186390000000003</v>
      </c>
      <c r="T150" s="2">
        <v>1690</v>
      </c>
      <c r="U150" s="2">
        <v>1615</v>
      </c>
      <c r="V150" s="2">
        <v>29.917200000000001</v>
      </c>
      <c r="W150" s="2">
        <v>-96.750600000000006</v>
      </c>
    </row>
    <row r="151" spans="1:23" x14ac:dyDescent="0.2">
      <c r="A151" s="2">
        <v>6180</v>
      </c>
      <c r="B151" s="2" t="s">
        <v>508</v>
      </c>
      <c r="C151" s="11">
        <v>27.663292999999999</v>
      </c>
      <c r="D151" s="11">
        <v>13.658117000000001</v>
      </c>
      <c r="E151" s="2" t="s">
        <v>683</v>
      </c>
      <c r="F151" s="11">
        <v>14.005175999999999</v>
      </c>
      <c r="G151" s="11" t="s">
        <v>708</v>
      </c>
      <c r="H151" s="15">
        <v>0.50627291552021658</v>
      </c>
      <c r="I151" s="2">
        <v>55983</v>
      </c>
      <c r="J151" s="2" t="s">
        <v>488</v>
      </c>
      <c r="K151" s="7" t="s">
        <v>661</v>
      </c>
      <c r="L151" s="2" t="s">
        <v>65</v>
      </c>
      <c r="M151" s="2" t="s">
        <v>509</v>
      </c>
      <c r="N151" s="2" t="s">
        <v>66</v>
      </c>
      <c r="O151" s="2" t="s">
        <v>510</v>
      </c>
      <c r="P151" s="2">
        <v>2</v>
      </c>
      <c r="Q151" s="2">
        <v>9.5106380000000001</v>
      </c>
      <c r="T151" s="2">
        <v>1795.4</v>
      </c>
      <c r="U151" s="2">
        <v>1710</v>
      </c>
      <c r="V151" s="2">
        <v>31.180299999999999</v>
      </c>
      <c r="W151" s="2">
        <v>-96.486599999999996</v>
      </c>
    </row>
    <row r="152" spans="1:23" x14ac:dyDescent="0.2">
      <c r="A152" s="2">
        <v>6183</v>
      </c>
      <c r="B152" s="2" t="s">
        <v>511</v>
      </c>
      <c r="C152" s="11">
        <v>53.67315</v>
      </c>
      <c r="D152" s="11">
        <v>14.723426999999999</v>
      </c>
      <c r="E152" s="2" t="s">
        <v>683</v>
      </c>
      <c r="F152" s="11">
        <v>38.949722999999999</v>
      </c>
      <c r="G152" s="11" t="s">
        <v>708</v>
      </c>
      <c r="H152" s="15">
        <v>0.72568356804100376</v>
      </c>
      <c r="I152" s="2">
        <v>16624</v>
      </c>
      <c r="J152" s="2" t="s">
        <v>512</v>
      </c>
      <c r="K152" s="2" t="s">
        <v>32</v>
      </c>
      <c r="L152" s="2" t="s">
        <v>65</v>
      </c>
      <c r="M152" s="2" t="s">
        <v>513</v>
      </c>
      <c r="N152" s="2" t="s">
        <v>66</v>
      </c>
      <c r="O152" s="2" t="s">
        <v>25</v>
      </c>
      <c r="P152" s="2">
        <v>1</v>
      </c>
      <c r="Q152" s="2">
        <v>38</v>
      </c>
      <c r="T152" s="2">
        <v>410</v>
      </c>
      <c r="U152" s="2">
        <v>391</v>
      </c>
      <c r="V152" s="2">
        <v>28.7044</v>
      </c>
      <c r="W152" s="2">
        <v>-98.477500000000006</v>
      </c>
    </row>
    <row r="153" spans="1:23" x14ac:dyDescent="0.2">
      <c r="A153" s="2">
        <v>6190</v>
      </c>
      <c r="B153" s="2" t="s">
        <v>514</v>
      </c>
      <c r="C153" s="11">
        <v>39.516232000000002</v>
      </c>
      <c r="D153" s="11">
        <v>19.020227999999999</v>
      </c>
      <c r="E153" s="2" t="s">
        <v>681</v>
      </c>
      <c r="F153" s="11">
        <v>20.496004000000003</v>
      </c>
      <c r="G153" s="11" t="s">
        <v>708</v>
      </c>
      <c r="H153" s="15">
        <v>0.51867303542503751</v>
      </c>
      <c r="I153" s="2">
        <v>3265</v>
      </c>
      <c r="J153" s="2" t="s">
        <v>515</v>
      </c>
      <c r="K153" s="2" t="s">
        <v>11</v>
      </c>
      <c r="L153" s="2" t="s">
        <v>212</v>
      </c>
      <c r="M153" s="2" t="s">
        <v>516</v>
      </c>
      <c r="N153" s="2" t="s">
        <v>113</v>
      </c>
      <c r="O153" s="2" t="s">
        <v>61</v>
      </c>
      <c r="P153" s="2">
        <v>1</v>
      </c>
      <c r="Q153" s="2">
        <v>38</v>
      </c>
      <c r="R153" t="s">
        <v>723</v>
      </c>
      <c r="S153" t="s">
        <v>723</v>
      </c>
      <c r="T153" s="2">
        <v>558</v>
      </c>
      <c r="U153" s="2">
        <v>495.9</v>
      </c>
      <c r="V153" s="2">
        <v>31.395</v>
      </c>
      <c r="W153" s="2">
        <v>-92.716667000000001</v>
      </c>
    </row>
    <row r="154" spans="1:23" x14ac:dyDescent="0.2">
      <c r="A154" s="2">
        <v>6193</v>
      </c>
      <c r="B154" s="2" t="s">
        <v>517</v>
      </c>
      <c r="C154" s="11">
        <v>27.98075</v>
      </c>
      <c r="D154" s="11">
        <v>13.722288000000001</v>
      </c>
      <c r="E154" s="2" t="s">
        <v>683</v>
      </c>
      <c r="F154" s="11">
        <v>14.258462</v>
      </c>
      <c r="G154" s="11" t="s">
        <v>708</v>
      </c>
      <c r="H154" s="15">
        <v>0.50958112273616685</v>
      </c>
      <c r="I154" s="2">
        <v>17718</v>
      </c>
      <c r="J154" s="2" t="s">
        <v>518</v>
      </c>
      <c r="K154" s="2" t="s">
        <v>11</v>
      </c>
      <c r="L154" s="2" t="s">
        <v>65</v>
      </c>
      <c r="M154" s="2" t="s">
        <v>519</v>
      </c>
      <c r="N154" s="2" t="s">
        <v>24</v>
      </c>
      <c r="O154" s="2" t="s">
        <v>467</v>
      </c>
      <c r="P154" s="2">
        <v>3</v>
      </c>
      <c r="Q154" s="2">
        <v>42</v>
      </c>
      <c r="R154" t="s">
        <v>736</v>
      </c>
      <c r="S154">
        <v>2040</v>
      </c>
      <c r="T154" s="2">
        <v>1080</v>
      </c>
      <c r="U154" s="2">
        <v>1018</v>
      </c>
      <c r="V154" s="2">
        <v>35.298160000000003</v>
      </c>
      <c r="W154" s="2">
        <v>-101.747187</v>
      </c>
    </row>
    <row r="155" spans="1:23" x14ac:dyDescent="0.2">
      <c r="A155" s="2">
        <v>6194</v>
      </c>
      <c r="B155" s="2" t="s">
        <v>520</v>
      </c>
      <c r="C155" s="11">
        <v>34.941456000000002</v>
      </c>
      <c r="D155" s="11">
        <v>13.229773</v>
      </c>
      <c r="E155" s="2" t="s">
        <v>681</v>
      </c>
      <c r="F155" s="11">
        <v>21.711683000000001</v>
      </c>
      <c r="G155" s="11" t="s">
        <v>708</v>
      </c>
      <c r="H155" s="15">
        <v>0.62137316201133685</v>
      </c>
      <c r="I155" s="2">
        <v>17718</v>
      </c>
      <c r="J155" s="2" t="s">
        <v>518</v>
      </c>
      <c r="K155" s="2" t="s">
        <v>11</v>
      </c>
      <c r="L155" s="2" t="s">
        <v>65</v>
      </c>
      <c r="M155" s="2" t="s">
        <v>521</v>
      </c>
      <c r="N155" s="2" t="s">
        <v>24</v>
      </c>
      <c r="O155" s="2" t="s">
        <v>76</v>
      </c>
      <c r="P155" s="2">
        <v>2</v>
      </c>
      <c r="Q155" s="2">
        <v>36.5</v>
      </c>
      <c r="R155">
        <v>2037</v>
      </c>
      <c r="S155">
        <v>2037</v>
      </c>
      <c r="T155" s="2">
        <v>1135.8</v>
      </c>
      <c r="U155" s="2">
        <v>1067</v>
      </c>
      <c r="V155" s="2">
        <v>34.186494000000003</v>
      </c>
      <c r="W155" s="2">
        <v>-102.56999</v>
      </c>
    </row>
    <row r="156" spans="1:23" x14ac:dyDescent="0.2">
      <c r="A156" s="2">
        <v>6195</v>
      </c>
      <c r="B156" s="2" t="s">
        <v>522</v>
      </c>
      <c r="C156" s="11">
        <v>32.700535000000002</v>
      </c>
      <c r="D156" s="11">
        <v>17.952849000000001</v>
      </c>
      <c r="E156" s="2" t="s">
        <v>683</v>
      </c>
      <c r="F156" s="11">
        <v>14.747686000000002</v>
      </c>
      <c r="G156" s="11" t="s">
        <v>708</v>
      </c>
      <c r="H156" s="15">
        <v>0.45099219324699125</v>
      </c>
      <c r="I156" s="2">
        <v>17833</v>
      </c>
      <c r="J156" s="2" t="s">
        <v>523</v>
      </c>
      <c r="K156" s="2" t="s">
        <v>21</v>
      </c>
      <c r="L156" s="2" t="s">
        <v>248</v>
      </c>
      <c r="M156" s="2" t="s">
        <v>524</v>
      </c>
      <c r="N156" s="2" t="s">
        <v>24</v>
      </c>
      <c r="O156" s="2" t="s">
        <v>220</v>
      </c>
      <c r="P156" s="2">
        <v>2</v>
      </c>
      <c r="Q156" s="2">
        <v>22.74494</v>
      </c>
      <c r="T156" s="2">
        <v>494</v>
      </c>
      <c r="U156" s="2">
        <v>459</v>
      </c>
      <c r="V156" s="2">
        <v>37.151705999999997</v>
      </c>
      <c r="W156" s="2">
        <v>-93.388040000000004</v>
      </c>
    </row>
    <row r="157" spans="1:23" x14ac:dyDescent="0.2">
      <c r="A157" s="2">
        <v>6204</v>
      </c>
      <c r="B157" s="2" t="s">
        <v>525</v>
      </c>
      <c r="C157" s="11">
        <v>21.564719</v>
      </c>
      <c r="D157" s="11">
        <v>11.463647999999999</v>
      </c>
      <c r="E157" s="2" t="s">
        <v>683</v>
      </c>
      <c r="F157" s="11">
        <v>10.101071000000001</v>
      </c>
      <c r="G157" s="11" t="s">
        <v>708</v>
      </c>
      <c r="H157" s="15">
        <v>0.46840726280736611</v>
      </c>
      <c r="I157" s="2">
        <v>1307</v>
      </c>
      <c r="J157" s="2" t="s">
        <v>304</v>
      </c>
      <c r="K157" s="2" t="s">
        <v>32</v>
      </c>
      <c r="L157" s="2" t="s">
        <v>411</v>
      </c>
      <c r="M157" s="2" t="s">
        <v>19</v>
      </c>
      <c r="N157" s="2" t="s">
        <v>71</v>
      </c>
      <c r="O157" s="2" t="s">
        <v>72</v>
      </c>
      <c r="P157" s="2">
        <v>3</v>
      </c>
      <c r="Q157" s="2">
        <v>38.666670000000003</v>
      </c>
      <c r="T157" s="2">
        <v>1863</v>
      </c>
      <c r="U157" s="2">
        <v>1700</v>
      </c>
      <c r="V157" s="2">
        <v>42.108888999999998</v>
      </c>
      <c r="W157" s="2">
        <v>-104.88249999999999</v>
      </c>
    </row>
    <row r="158" spans="1:23" x14ac:dyDescent="0.2">
      <c r="A158" s="2">
        <v>6213</v>
      </c>
      <c r="B158" s="2" t="s">
        <v>526</v>
      </c>
      <c r="C158" s="11">
        <v>31.813424000000001</v>
      </c>
      <c r="D158" s="11">
        <v>21.447358000000001</v>
      </c>
      <c r="E158" s="2" t="s">
        <v>682</v>
      </c>
      <c r="F158" s="11">
        <v>10.366066</v>
      </c>
      <c r="G158" s="11" t="s">
        <v>708</v>
      </c>
      <c r="H158" s="15">
        <v>0.32583936894060822</v>
      </c>
      <c r="I158" s="2">
        <v>9267</v>
      </c>
      <c r="J158" s="2" t="s">
        <v>527</v>
      </c>
      <c r="K158" s="2" t="s">
        <v>32</v>
      </c>
      <c r="L158" s="2" t="s">
        <v>145</v>
      </c>
      <c r="M158" s="2" t="s">
        <v>528</v>
      </c>
      <c r="N158" s="2" t="s">
        <v>113</v>
      </c>
      <c r="O158" s="2" t="s">
        <v>29</v>
      </c>
      <c r="P158" s="2">
        <v>2</v>
      </c>
      <c r="Q158" s="2">
        <v>37.5</v>
      </c>
      <c r="T158" s="2">
        <v>1080</v>
      </c>
      <c r="U158" s="2">
        <v>989</v>
      </c>
      <c r="V158" s="2">
        <v>39.069400000000002</v>
      </c>
      <c r="W158" s="2">
        <v>-87.510800000000003</v>
      </c>
    </row>
    <row r="159" spans="1:23" x14ac:dyDescent="0.2">
      <c r="A159" s="2">
        <v>6248</v>
      </c>
      <c r="B159" s="2" t="s">
        <v>529</v>
      </c>
      <c r="C159" s="11">
        <v>25.480657999999998</v>
      </c>
      <c r="D159" s="11">
        <v>17.536434</v>
      </c>
      <c r="E159" s="2" t="s">
        <v>681</v>
      </c>
      <c r="F159" s="11">
        <v>7.9442239999999984</v>
      </c>
      <c r="G159" s="11" t="s">
        <v>708</v>
      </c>
      <c r="H159" s="15">
        <v>0.31177468023000032</v>
      </c>
      <c r="I159" s="2">
        <v>15466</v>
      </c>
      <c r="J159" s="2" t="s">
        <v>68</v>
      </c>
      <c r="K159" s="2" t="s">
        <v>11</v>
      </c>
      <c r="L159" s="2" t="s">
        <v>69</v>
      </c>
      <c r="M159" s="2" t="s">
        <v>530</v>
      </c>
      <c r="N159" s="2" t="s">
        <v>75</v>
      </c>
      <c r="O159" s="2" t="s">
        <v>25</v>
      </c>
      <c r="P159" s="2">
        <v>1</v>
      </c>
      <c r="Q159" s="2">
        <v>39</v>
      </c>
      <c r="T159" s="2">
        <v>552.29999999999995</v>
      </c>
      <c r="U159" s="2">
        <v>505</v>
      </c>
      <c r="V159" s="2">
        <v>40.221699999999998</v>
      </c>
      <c r="W159" s="2">
        <v>-103.6803</v>
      </c>
    </row>
    <row r="160" spans="1:23" x14ac:dyDescent="0.2">
      <c r="A160" s="2">
        <v>6249</v>
      </c>
      <c r="B160" s="2" t="s">
        <v>531</v>
      </c>
      <c r="C160" s="11">
        <v>49.255048000000002</v>
      </c>
      <c r="D160" s="11">
        <v>18.947856000000002</v>
      </c>
      <c r="E160" s="2" t="s">
        <v>681</v>
      </c>
      <c r="F160" s="11">
        <v>30.307192000000001</v>
      </c>
      <c r="G160" s="11" t="s">
        <v>708</v>
      </c>
      <c r="H160" s="15">
        <v>0.61531138899712368</v>
      </c>
      <c r="I160" s="2">
        <v>17543</v>
      </c>
      <c r="J160" s="2" t="s">
        <v>42</v>
      </c>
      <c r="K160" s="2" t="s">
        <v>43</v>
      </c>
      <c r="L160" s="2" t="s">
        <v>44</v>
      </c>
      <c r="M160" s="2" t="s">
        <v>532</v>
      </c>
      <c r="N160" s="2" t="s">
        <v>44</v>
      </c>
      <c r="O160" s="2" t="s">
        <v>414</v>
      </c>
      <c r="P160" s="2">
        <v>4</v>
      </c>
      <c r="Q160" s="2">
        <v>41.75</v>
      </c>
      <c r="R160">
        <v>2028</v>
      </c>
      <c r="S160">
        <v>2028</v>
      </c>
      <c r="T160" s="2">
        <v>1260</v>
      </c>
      <c r="U160" s="2">
        <v>1130</v>
      </c>
      <c r="V160" s="2">
        <v>33.329825</v>
      </c>
      <c r="W160" s="2">
        <v>-79.358110999999994</v>
      </c>
    </row>
    <row r="161" spans="1:23" x14ac:dyDescent="0.2">
      <c r="A161" s="2">
        <v>6250</v>
      </c>
      <c r="B161" s="2" t="s">
        <v>533</v>
      </c>
      <c r="C161" s="11">
        <v>57.81174</v>
      </c>
      <c r="D161" s="11">
        <v>21.798812999999999</v>
      </c>
      <c r="E161" s="2" t="s">
        <v>681</v>
      </c>
      <c r="F161" s="11">
        <v>36.012927000000005</v>
      </c>
      <c r="G161" s="11" t="s">
        <v>708</v>
      </c>
      <c r="H161" s="15">
        <v>0.62293449392805</v>
      </c>
      <c r="I161" s="2">
        <v>3046</v>
      </c>
      <c r="J161" s="2" t="s">
        <v>284</v>
      </c>
      <c r="K161" s="2" t="s">
        <v>11</v>
      </c>
      <c r="L161" s="2" t="s">
        <v>285</v>
      </c>
      <c r="M161" s="2" t="s">
        <v>286</v>
      </c>
      <c r="N161" s="2" t="s">
        <v>287</v>
      </c>
      <c r="O161" s="2" t="s">
        <v>25</v>
      </c>
      <c r="P161" s="2">
        <v>1</v>
      </c>
      <c r="Q161" s="2">
        <v>37</v>
      </c>
      <c r="R161" t="s">
        <v>723</v>
      </c>
      <c r="S161" t="s">
        <v>723</v>
      </c>
      <c r="T161" s="2">
        <v>763.2</v>
      </c>
      <c r="U161" s="2">
        <v>704</v>
      </c>
      <c r="V161" s="2">
        <v>36.527799999999999</v>
      </c>
      <c r="W161" s="2">
        <v>-78.8917</v>
      </c>
    </row>
    <row r="162" spans="1:23" x14ac:dyDescent="0.2">
      <c r="A162" s="2">
        <v>6254</v>
      </c>
      <c r="B162" s="2" t="s">
        <v>534</v>
      </c>
      <c r="C162" s="11">
        <v>24.526624999999999</v>
      </c>
      <c r="D162" s="11">
        <v>15.841804</v>
      </c>
      <c r="E162" s="2" t="s">
        <v>683</v>
      </c>
      <c r="F162" s="11">
        <v>8.6848209999999995</v>
      </c>
      <c r="G162" s="11" t="s">
        <v>708</v>
      </c>
      <c r="H162" s="15">
        <v>0.35409767956251625</v>
      </c>
      <c r="I162" s="2">
        <v>9417</v>
      </c>
      <c r="J162" s="2" t="s">
        <v>167</v>
      </c>
      <c r="K162" s="2" t="s">
        <v>11</v>
      </c>
      <c r="L162" s="2" t="s">
        <v>168</v>
      </c>
      <c r="M162" s="2" t="s">
        <v>535</v>
      </c>
      <c r="N162" s="2" t="s">
        <v>113</v>
      </c>
      <c r="O162" s="2" t="s">
        <v>25</v>
      </c>
      <c r="P162" s="2">
        <v>1</v>
      </c>
      <c r="Q162" s="2">
        <v>39</v>
      </c>
      <c r="R162" t="s">
        <v>723</v>
      </c>
      <c r="S162" t="s">
        <v>723</v>
      </c>
      <c r="T162" s="2">
        <v>725.9</v>
      </c>
      <c r="U162" s="2">
        <v>712.4</v>
      </c>
      <c r="V162" s="2">
        <v>41.0961</v>
      </c>
      <c r="W162" s="2">
        <v>-92.555833000000007</v>
      </c>
    </row>
    <row r="163" spans="1:23" x14ac:dyDescent="0.2">
      <c r="A163" s="2">
        <v>6257</v>
      </c>
      <c r="B163" s="2" t="s">
        <v>536</v>
      </c>
      <c r="C163" s="11">
        <v>47.069932999999999</v>
      </c>
      <c r="D163" s="11">
        <v>19.912336</v>
      </c>
      <c r="E163" s="2" t="s">
        <v>681</v>
      </c>
      <c r="F163" s="11">
        <v>27.157596999999999</v>
      </c>
      <c r="G163" s="11" t="s">
        <v>708</v>
      </c>
      <c r="H163" s="15">
        <v>0.57696272905253554</v>
      </c>
      <c r="I163" s="2">
        <v>7140</v>
      </c>
      <c r="J163" s="2" t="s">
        <v>105</v>
      </c>
      <c r="K163" s="2" t="s">
        <v>11</v>
      </c>
      <c r="L163" s="2" t="s">
        <v>106</v>
      </c>
      <c r="M163" s="2" t="s">
        <v>231</v>
      </c>
      <c r="N163" s="2" t="s">
        <v>14</v>
      </c>
      <c r="O163" s="2" t="s">
        <v>537</v>
      </c>
      <c r="P163" s="2">
        <v>4</v>
      </c>
      <c r="Q163" s="2">
        <v>34.5</v>
      </c>
      <c r="R163" t="s">
        <v>737</v>
      </c>
      <c r="T163" s="2">
        <v>3564</v>
      </c>
      <c r="U163" s="2">
        <v>3440</v>
      </c>
      <c r="V163" s="2">
        <v>33.060600000000001</v>
      </c>
      <c r="W163" s="2">
        <v>-83.807500000000005</v>
      </c>
    </row>
    <row r="164" spans="1:23" x14ac:dyDescent="0.2">
      <c r="A164" s="2">
        <v>6264</v>
      </c>
      <c r="B164" s="2" t="s">
        <v>538</v>
      </c>
      <c r="C164" s="11">
        <v>27.848064999999998</v>
      </c>
      <c r="D164" s="11">
        <v>26.075496999999999</v>
      </c>
      <c r="E164" s="2" t="s">
        <v>681</v>
      </c>
      <c r="F164" s="11">
        <v>1.7725679999999997</v>
      </c>
      <c r="G164" s="11" t="s">
        <v>708</v>
      </c>
      <c r="H164" s="15">
        <v>6.3651388346012541E-2</v>
      </c>
      <c r="I164" s="2">
        <v>733</v>
      </c>
      <c r="J164" s="2" t="s">
        <v>385</v>
      </c>
      <c r="K164" s="2" t="s">
        <v>11</v>
      </c>
      <c r="L164" s="2" t="s">
        <v>386</v>
      </c>
      <c r="M164" s="2" t="s">
        <v>444</v>
      </c>
      <c r="N164" s="2" t="s">
        <v>85</v>
      </c>
      <c r="O164" s="2" t="s">
        <v>25</v>
      </c>
      <c r="P164" s="2">
        <v>1</v>
      </c>
      <c r="Q164" s="2">
        <v>40</v>
      </c>
      <c r="R164" t="s">
        <v>723</v>
      </c>
      <c r="S164" t="s">
        <v>723</v>
      </c>
      <c r="T164" s="2">
        <v>1300</v>
      </c>
      <c r="U164" s="2">
        <v>1299</v>
      </c>
      <c r="V164" s="2">
        <v>38.979399999999998</v>
      </c>
      <c r="W164" s="2">
        <v>-81.934399999999997</v>
      </c>
    </row>
    <row r="165" spans="1:23" x14ac:dyDescent="0.2">
      <c r="A165" s="2">
        <v>6469</v>
      </c>
      <c r="B165" s="2" t="s">
        <v>539</v>
      </c>
      <c r="C165" s="11">
        <v>22.31439</v>
      </c>
      <c r="D165" s="11">
        <v>15.043514</v>
      </c>
      <c r="E165" s="2" t="s">
        <v>683</v>
      </c>
      <c r="F165" s="11">
        <v>7.2708759999999995</v>
      </c>
      <c r="G165" s="11" t="s">
        <v>708</v>
      </c>
      <c r="H165" s="15">
        <v>0.3258379906419131</v>
      </c>
      <c r="I165" s="2">
        <v>1307</v>
      </c>
      <c r="J165" s="2" t="s">
        <v>304</v>
      </c>
      <c r="K165" s="2" t="s">
        <v>32</v>
      </c>
      <c r="L165" s="2" t="s">
        <v>301</v>
      </c>
      <c r="M165" s="2" t="s">
        <v>193</v>
      </c>
      <c r="N165" s="2" t="s">
        <v>24</v>
      </c>
      <c r="O165" s="2" t="s">
        <v>76</v>
      </c>
      <c r="P165" s="2">
        <v>2</v>
      </c>
      <c r="Q165" s="2">
        <v>35</v>
      </c>
      <c r="T165" s="2">
        <v>954</v>
      </c>
      <c r="U165" s="2">
        <v>900</v>
      </c>
      <c r="V165" s="2">
        <v>47.370542</v>
      </c>
      <c r="W165" s="2">
        <v>-101.83566</v>
      </c>
    </row>
    <row r="166" spans="1:23" x14ac:dyDescent="0.2">
      <c r="A166" s="2">
        <v>6481</v>
      </c>
      <c r="B166" s="2" t="s">
        <v>540</v>
      </c>
      <c r="C166" s="11">
        <v>34.379899999999999</v>
      </c>
      <c r="D166" s="11">
        <v>17.007593</v>
      </c>
      <c r="E166" s="2" t="s">
        <v>681</v>
      </c>
      <c r="F166" s="11">
        <v>17.372306999999999</v>
      </c>
      <c r="G166" s="11" t="s">
        <v>708</v>
      </c>
      <c r="H166" s="15">
        <v>0.50530417482307977</v>
      </c>
      <c r="I166" s="2">
        <v>11208</v>
      </c>
      <c r="J166" s="2" t="s">
        <v>541</v>
      </c>
      <c r="K166" s="2" t="s">
        <v>21</v>
      </c>
      <c r="L166" s="2" t="s">
        <v>492</v>
      </c>
      <c r="M166" s="2" t="s">
        <v>542</v>
      </c>
      <c r="N166" s="2" t="s">
        <v>543</v>
      </c>
      <c r="O166" s="2" t="s">
        <v>29</v>
      </c>
      <c r="P166" s="2">
        <v>2</v>
      </c>
      <c r="Q166" s="2">
        <v>33.5</v>
      </c>
      <c r="R166">
        <v>2025</v>
      </c>
      <c r="S166">
        <v>2025</v>
      </c>
      <c r="T166" s="2">
        <v>1640</v>
      </c>
      <c r="U166" s="2">
        <v>1800</v>
      </c>
      <c r="V166" s="2">
        <v>39.509731000000002</v>
      </c>
      <c r="W166" s="2">
        <v>-112.58018</v>
      </c>
    </row>
    <row r="167" spans="1:23" x14ac:dyDescent="0.2">
      <c r="A167" s="2">
        <v>6639</v>
      </c>
      <c r="B167" s="2" t="s">
        <v>544</v>
      </c>
      <c r="C167" s="11">
        <v>36.360118</v>
      </c>
      <c r="D167" s="11">
        <v>20.661814</v>
      </c>
      <c r="E167" s="2" t="s">
        <v>681</v>
      </c>
      <c r="F167" s="11">
        <v>15.698304</v>
      </c>
      <c r="G167" s="11" t="s">
        <v>708</v>
      </c>
      <c r="H167" s="15">
        <v>0.43174513350039184</v>
      </c>
      <c r="I167" s="2">
        <v>1692</v>
      </c>
      <c r="J167" s="2" t="s">
        <v>545</v>
      </c>
      <c r="K167" s="2" t="s">
        <v>32</v>
      </c>
      <c r="L167" s="2" t="s">
        <v>192</v>
      </c>
      <c r="M167" s="2" t="s">
        <v>546</v>
      </c>
      <c r="N167" s="2" t="s">
        <v>113</v>
      </c>
      <c r="O167" s="2" t="s">
        <v>29</v>
      </c>
      <c r="P167" s="2">
        <v>2</v>
      </c>
      <c r="Q167" s="2">
        <v>40</v>
      </c>
      <c r="T167" s="2">
        <v>586</v>
      </c>
      <c r="U167" s="2">
        <v>454</v>
      </c>
      <c r="V167" s="2">
        <v>37.646099999999997</v>
      </c>
      <c r="W167" s="2">
        <v>-87.5</v>
      </c>
    </row>
    <row r="168" spans="1:23" x14ac:dyDescent="0.2">
      <c r="A168" s="2">
        <v>6641</v>
      </c>
      <c r="B168" s="2" t="s">
        <v>547</v>
      </c>
      <c r="C168" s="11">
        <v>38.663463</v>
      </c>
      <c r="D168" s="11">
        <v>19.817627999999999</v>
      </c>
      <c r="E168" s="2" t="s">
        <v>683</v>
      </c>
      <c r="F168" s="11">
        <v>18.845835000000001</v>
      </c>
      <c r="G168" s="11" t="s">
        <v>708</v>
      </c>
      <c r="H168" s="15">
        <v>0.48743266996026718</v>
      </c>
      <c r="I168" s="2">
        <v>814</v>
      </c>
      <c r="J168" s="2" t="s">
        <v>425</v>
      </c>
      <c r="K168" s="2" t="s">
        <v>11</v>
      </c>
      <c r="L168" s="2" t="s">
        <v>426</v>
      </c>
      <c r="M168" s="2" t="s">
        <v>548</v>
      </c>
      <c r="N168" s="2" t="s">
        <v>113</v>
      </c>
      <c r="O168" s="2" t="s">
        <v>76</v>
      </c>
      <c r="P168" s="2">
        <v>2</v>
      </c>
      <c r="Q168" s="2">
        <v>36.5</v>
      </c>
      <c r="T168" s="2">
        <v>1800</v>
      </c>
      <c r="U168" s="2">
        <v>1663.7</v>
      </c>
      <c r="V168" s="2">
        <v>35.678441999999997</v>
      </c>
      <c r="W168" s="2">
        <v>-91.408760999999998</v>
      </c>
    </row>
    <row r="169" spans="1:23" x14ac:dyDescent="0.2">
      <c r="A169" s="2">
        <v>6664</v>
      </c>
      <c r="B169" s="2" t="s">
        <v>549</v>
      </c>
      <c r="C169" s="11">
        <v>28.144037999999998</v>
      </c>
      <c r="D169" s="11">
        <v>15.899272</v>
      </c>
      <c r="E169" s="2" t="s">
        <v>683</v>
      </c>
      <c r="F169" s="11">
        <v>12.244765999999998</v>
      </c>
      <c r="G169" s="11" t="s">
        <v>708</v>
      </c>
      <c r="H169" s="15">
        <v>0.43507495264183482</v>
      </c>
      <c r="I169" s="2">
        <v>12341</v>
      </c>
      <c r="J169" s="2" t="s">
        <v>173</v>
      </c>
      <c r="K169" s="2" t="s">
        <v>11</v>
      </c>
      <c r="L169" s="2" t="s">
        <v>168</v>
      </c>
      <c r="M169" s="2" t="s">
        <v>549</v>
      </c>
      <c r="N169" s="2" t="s">
        <v>113</v>
      </c>
      <c r="O169" s="2" t="s">
        <v>25</v>
      </c>
      <c r="P169" s="2">
        <v>1</v>
      </c>
      <c r="Q169" s="2">
        <v>37</v>
      </c>
      <c r="R169" t="s">
        <v>723</v>
      </c>
      <c r="S169" t="s">
        <v>723</v>
      </c>
      <c r="T169" s="2">
        <v>811.9</v>
      </c>
      <c r="U169" s="2">
        <v>746.1</v>
      </c>
      <c r="V169" s="2">
        <v>41.318100000000001</v>
      </c>
      <c r="W169" s="2">
        <v>-91.093100000000007</v>
      </c>
    </row>
    <row r="170" spans="1:23" x14ac:dyDescent="0.2">
      <c r="A170" s="2">
        <v>6761</v>
      </c>
      <c r="B170" s="2" t="s">
        <v>550</v>
      </c>
      <c r="C170" s="11">
        <v>29.349747000000001</v>
      </c>
      <c r="D170" s="11">
        <v>17.536434</v>
      </c>
      <c r="E170" s="2" t="s">
        <v>681</v>
      </c>
      <c r="F170" s="11">
        <v>11.813313000000001</v>
      </c>
      <c r="G170" s="11" t="s">
        <v>708</v>
      </c>
      <c r="H170" s="15">
        <v>0.40250135716672447</v>
      </c>
      <c r="I170" s="2">
        <v>15143</v>
      </c>
      <c r="J170" s="2" t="s">
        <v>551</v>
      </c>
      <c r="K170" s="2" t="s">
        <v>268</v>
      </c>
      <c r="L170" s="2" t="s">
        <v>69</v>
      </c>
      <c r="M170" s="2" t="s">
        <v>552</v>
      </c>
      <c r="N170" s="2" t="s">
        <v>75</v>
      </c>
      <c r="O170" s="2" t="s">
        <v>25</v>
      </c>
      <c r="P170" s="2">
        <v>1</v>
      </c>
      <c r="Q170" s="2">
        <v>36</v>
      </c>
      <c r="R170">
        <v>2029</v>
      </c>
      <c r="S170">
        <v>2029</v>
      </c>
      <c r="T170" s="2">
        <v>293.60000000000002</v>
      </c>
      <c r="U170" s="2">
        <v>280</v>
      </c>
      <c r="V170" s="2">
        <v>40.860905000000002</v>
      </c>
      <c r="W170" s="2">
        <v>-105.021207</v>
      </c>
    </row>
    <row r="171" spans="1:23" x14ac:dyDescent="0.2">
      <c r="A171" s="2">
        <v>6768</v>
      </c>
      <c r="B171" s="2" t="s">
        <v>553</v>
      </c>
      <c r="C171" s="11">
        <v>29.471395000000001</v>
      </c>
      <c r="D171" s="11">
        <v>20.585062000000001</v>
      </c>
      <c r="E171" s="2" t="s">
        <v>683</v>
      </c>
      <c r="F171" s="11">
        <v>8.8863330000000005</v>
      </c>
      <c r="G171" s="11" t="s">
        <v>708</v>
      </c>
      <c r="H171" s="15">
        <v>0.30152400319021205</v>
      </c>
      <c r="I171" s="2">
        <v>17177</v>
      </c>
      <c r="J171" s="2" t="s">
        <v>554</v>
      </c>
      <c r="K171" s="2" t="s">
        <v>21</v>
      </c>
      <c r="L171" s="2" t="s">
        <v>248</v>
      </c>
      <c r="M171" s="2" t="s">
        <v>555</v>
      </c>
      <c r="N171" s="2" t="s">
        <v>556</v>
      </c>
      <c r="O171" s="2" t="s">
        <v>25</v>
      </c>
      <c r="P171" s="2">
        <v>1</v>
      </c>
      <c r="Q171" s="2">
        <v>39</v>
      </c>
      <c r="R171" t="s">
        <v>723</v>
      </c>
      <c r="S171" t="s">
        <v>723</v>
      </c>
      <c r="T171" s="2">
        <v>261</v>
      </c>
      <c r="U171" s="2">
        <v>240</v>
      </c>
      <c r="V171" s="2">
        <v>36.879100000000001</v>
      </c>
      <c r="W171" s="2">
        <v>-89.620900000000006</v>
      </c>
    </row>
    <row r="172" spans="1:23" x14ac:dyDescent="0.2">
      <c r="A172" s="2">
        <v>6772</v>
      </c>
      <c r="B172" s="2" t="s">
        <v>557</v>
      </c>
      <c r="C172" s="11">
        <v>44.218639000000003</v>
      </c>
      <c r="D172" s="11">
        <v>15.355962999999999</v>
      </c>
      <c r="E172" s="2" t="s">
        <v>683</v>
      </c>
      <c r="F172" s="11">
        <v>28.862676000000004</v>
      </c>
      <c r="G172" s="11" t="s">
        <v>708</v>
      </c>
      <c r="H172" s="15">
        <v>0.65272646677343471</v>
      </c>
      <c r="I172" s="2">
        <v>20447</v>
      </c>
      <c r="J172" s="2" t="s">
        <v>558</v>
      </c>
      <c r="K172" s="2" t="s">
        <v>32</v>
      </c>
      <c r="L172" s="2" t="s">
        <v>59</v>
      </c>
      <c r="M172" s="2" t="s">
        <v>559</v>
      </c>
      <c r="N172" s="2" t="s">
        <v>24</v>
      </c>
      <c r="O172" s="2" t="s">
        <v>25</v>
      </c>
      <c r="P172" s="2">
        <v>1</v>
      </c>
      <c r="Q172" s="2">
        <v>38</v>
      </c>
      <c r="R172" t="s">
        <v>723</v>
      </c>
      <c r="S172" t="s">
        <v>723</v>
      </c>
      <c r="T172" s="2">
        <v>446</v>
      </c>
      <c r="U172" s="2">
        <v>440</v>
      </c>
      <c r="V172" s="2">
        <v>34.015799999999999</v>
      </c>
      <c r="W172" s="2">
        <v>-95.320599999999999</v>
      </c>
    </row>
    <row r="173" spans="1:23" x14ac:dyDescent="0.2">
      <c r="A173" s="2">
        <v>6823</v>
      </c>
      <c r="B173" s="2" t="s">
        <v>560</v>
      </c>
      <c r="C173" s="11">
        <v>30.684812000000001</v>
      </c>
      <c r="D173" s="11">
        <v>20.661814</v>
      </c>
      <c r="E173" s="2" t="s">
        <v>681</v>
      </c>
      <c r="F173" s="11">
        <v>10.022998000000001</v>
      </c>
      <c r="G173" s="11" t="s">
        <v>708</v>
      </c>
      <c r="H173" s="15">
        <v>0.3266436176959468</v>
      </c>
      <c r="I173" s="2">
        <v>1692</v>
      </c>
      <c r="J173" s="2" t="s">
        <v>545</v>
      </c>
      <c r="K173" s="2" t="s">
        <v>32</v>
      </c>
      <c r="L173" s="2" t="s">
        <v>192</v>
      </c>
      <c r="M173" s="2" t="s">
        <v>561</v>
      </c>
      <c r="N173" s="2" t="s">
        <v>113</v>
      </c>
      <c r="O173" s="2" t="s">
        <v>25</v>
      </c>
      <c r="P173" s="2">
        <v>1</v>
      </c>
      <c r="Q173" s="2">
        <v>36</v>
      </c>
      <c r="T173" s="2">
        <v>509.4</v>
      </c>
      <c r="U173" s="2">
        <v>417</v>
      </c>
      <c r="V173" s="2">
        <v>37.4497</v>
      </c>
      <c r="W173" s="2">
        <v>-87.080600000000004</v>
      </c>
    </row>
    <row r="174" spans="1:23" x14ac:dyDescent="0.2">
      <c r="A174" s="2">
        <v>7030</v>
      </c>
      <c r="B174" s="2" t="s">
        <v>562</v>
      </c>
      <c r="C174" s="11">
        <v>28.350709999999999</v>
      </c>
      <c r="D174" s="11">
        <v>13.130580999999999</v>
      </c>
      <c r="E174" s="2" t="s">
        <v>683</v>
      </c>
      <c r="F174" s="11">
        <v>15.220129</v>
      </c>
      <c r="G174" s="11" t="s">
        <v>708</v>
      </c>
      <c r="H174" s="15">
        <v>0.53685177549345331</v>
      </c>
      <c r="I174" s="2">
        <v>56598</v>
      </c>
      <c r="J174" s="2" t="s">
        <v>563</v>
      </c>
      <c r="K174" s="7" t="s">
        <v>661</v>
      </c>
      <c r="L174" s="2" t="s">
        <v>65</v>
      </c>
      <c r="M174" s="2" t="s">
        <v>509</v>
      </c>
      <c r="N174" s="2" t="s">
        <v>66</v>
      </c>
      <c r="O174" s="2" t="s">
        <v>29</v>
      </c>
      <c r="P174" s="2">
        <v>2</v>
      </c>
      <c r="Q174" s="2">
        <v>29.5</v>
      </c>
      <c r="T174" s="2">
        <v>349.2</v>
      </c>
      <c r="U174" s="2">
        <v>305</v>
      </c>
      <c r="V174" s="2">
        <v>31.091925</v>
      </c>
      <c r="W174" s="2">
        <v>-96.695030000000003</v>
      </c>
    </row>
    <row r="175" spans="1:23" x14ac:dyDescent="0.2">
      <c r="A175" s="2">
        <v>7097</v>
      </c>
      <c r="B175" s="2" t="s">
        <v>564</v>
      </c>
      <c r="C175" s="11">
        <v>27.605789000000001</v>
      </c>
      <c r="D175" s="11">
        <v>15.282538000000001</v>
      </c>
      <c r="E175" s="2" t="s">
        <v>683</v>
      </c>
      <c r="F175" s="11">
        <v>12.323251000000001</v>
      </c>
      <c r="G175" s="11" t="s">
        <v>708</v>
      </c>
      <c r="H175" s="15">
        <v>0.44640097046311555</v>
      </c>
      <c r="I175" s="2">
        <v>16604</v>
      </c>
      <c r="J175" s="2" t="s">
        <v>565</v>
      </c>
      <c r="K175" s="2" t="s">
        <v>21</v>
      </c>
      <c r="L175" s="2" t="s">
        <v>65</v>
      </c>
      <c r="M175" s="2" t="s">
        <v>566</v>
      </c>
      <c r="N175" s="2" t="s">
        <v>66</v>
      </c>
      <c r="O175" s="2" t="s">
        <v>76</v>
      </c>
      <c r="P175" s="2">
        <v>2</v>
      </c>
      <c r="Q175" s="2">
        <v>16.844470000000001</v>
      </c>
      <c r="T175" s="2">
        <v>1488.5</v>
      </c>
      <c r="U175" s="2">
        <v>1345</v>
      </c>
      <c r="V175" s="2">
        <v>29.309722000000001</v>
      </c>
      <c r="W175" s="2">
        <v>-98.320300000000003</v>
      </c>
    </row>
    <row r="176" spans="1:23" x14ac:dyDescent="0.2">
      <c r="A176" s="2">
        <v>7213</v>
      </c>
      <c r="B176" s="2" t="s">
        <v>567</v>
      </c>
      <c r="C176" s="11">
        <v>59.613449000000003</v>
      </c>
      <c r="D176" s="11">
        <v>24.827203000000001</v>
      </c>
      <c r="E176" s="2" t="s">
        <v>681</v>
      </c>
      <c r="F176" s="11">
        <v>34.786246000000006</v>
      </c>
      <c r="G176" s="11" t="s">
        <v>708</v>
      </c>
      <c r="H176" s="15">
        <v>0.58353016950923275</v>
      </c>
      <c r="I176" s="2">
        <v>19876</v>
      </c>
      <c r="J176" s="2" t="s">
        <v>377</v>
      </c>
      <c r="K176" s="2" t="s">
        <v>11</v>
      </c>
      <c r="L176" s="2" t="s">
        <v>378</v>
      </c>
      <c r="M176" s="2" t="s">
        <v>568</v>
      </c>
      <c r="N176" s="2" t="s">
        <v>85</v>
      </c>
      <c r="O176" s="2" t="s">
        <v>76</v>
      </c>
      <c r="P176" s="2">
        <v>2</v>
      </c>
      <c r="Q176" s="2">
        <v>24.5</v>
      </c>
      <c r="T176" s="2">
        <v>848</v>
      </c>
      <c r="U176" s="2">
        <v>877</v>
      </c>
      <c r="V176" s="2">
        <v>36.869</v>
      </c>
      <c r="W176" s="2">
        <v>-78.703999999999994</v>
      </c>
    </row>
    <row r="177" spans="1:23" x14ac:dyDescent="0.2">
      <c r="A177" s="2">
        <v>7343</v>
      </c>
      <c r="B177" s="2" t="s">
        <v>569</v>
      </c>
      <c r="C177" s="11">
        <v>36.869297000000003</v>
      </c>
      <c r="D177" s="11">
        <v>16.370977</v>
      </c>
      <c r="E177" s="2" t="s">
        <v>683</v>
      </c>
      <c r="F177" s="11">
        <v>20.498320000000003</v>
      </c>
      <c r="G177" s="11" t="s">
        <v>708</v>
      </c>
      <c r="H177" s="15">
        <v>0.55597262947541426</v>
      </c>
      <c r="I177" s="2">
        <v>12341</v>
      </c>
      <c r="J177" s="2" t="s">
        <v>173</v>
      </c>
      <c r="K177" s="2" t="s">
        <v>11</v>
      </c>
      <c r="L177" s="2" t="s">
        <v>168</v>
      </c>
      <c r="M177" s="2" t="s">
        <v>177</v>
      </c>
      <c r="N177" s="2" t="s">
        <v>113</v>
      </c>
      <c r="O177" s="2" t="s">
        <v>86</v>
      </c>
      <c r="P177" s="2">
        <v>1</v>
      </c>
      <c r="Q177" s="2">
        <v>41</v>
      </c>
      <c r="T177" s="2">
        <v>695.9</v>
      </c>
      <c r="U177" s="2">
        <v>650.29999999999995</v>
      </c>
      <c r="V177" s="2">
        <v>42.300600000000003</v>
      </c>
      <c r="W177" s="2">
        <v>-96.361699999999999</v>
      </c>
    </row>
    <row r="178" spans="1:23" x14ac:dyDescent="0.2">
      <c r="A178" s="2">
        <v>7504</v>
      </c>
      <c r="B178" s="2" t="s">
        <v>570</v>
      </c>
      <c r="C178" s="11">
        <v>19.288827999999999</v>
      </c>
      <c r="D178" s="11">
        <v>16.231587000000001</v>
      </c>
      <c r="E178" s="2" t="s">
        <v>683</v>
      </c>
      <c r="F178" s="11">
        <v>3.0572409999999977</v>
      </c>
      <c r="G178" s="11" t="s">
        <v>708</v>
      </c>
      <c r="H178" s="15">
        <v>0.15849801760894949</v>
      </c>
      <c r="I178" s="2">
        <v>19545</v>
      </c>
      <c r="J178" s="2" t="s">
        <v>571</v>
      </c>
      <c r="K178" s="2" t="s">
        <v>11</v>
      </c>
      <c r="L178" s="2" t="s">
        <v>411</v>
      </c>
      <c r="M178" s="2" t="s">
        <v>476</v>
      </c>
      <c r="N178" s="2" t="s">
        <v>71</v>
      </c>
      <c r="O178" s="2" t="s">
        <v>61</v>
      </c>
      <c r="P178" s="2">
        <v>1</v>
      </c>
      <c r="Q178" s="2">
        <v>25</v>
      </c>
      <c r="T178" s="2">
        <v>90</v>
      </c>
      <c r="U178" s="2">
        <v>80</v>
      </c>
      <c r="V178" s="2">
        <v>44.285600000000002</v>
      </c>
      <c r="W178" s="2">
        <v>-105.38330000000001</v>
      </c>
    </row>
    <row r="179" spans="1:23" x14ac:dyDescent="0.2">
      <c r="A179" s="2">
        <v>7790</v>
      </c>
      <c r="B179" s="2" t="s">
        <v>572</v>
      </c>
      <c r="C179" s="11">
        <v>34.526980999999999</v>
      </c>
      <c r="D179" s="11">
        <v>18.415163</v>
      </c>
      <c r="E179" s="2" t="s">
        <v>681</v>
      </c>
      <c r="F179" s="11">
        <v>16.111818</v>
      </c>
      <c r="G179" s="11" t="s">
        <v>708</v>
      </c>
      <c r="H179" s="15">
        <v>0.46664427451679019</v>
      </c>
      <c r="I179" s="2">
        <v>40230</v>
      </c>
      <c r="J179" s="2" t="s">
        <v>573</v>
      </c>
      <c r="K179" s="8" t="s">
        <v>32</v>
      </c>
      <c r="L179" s="2" t="s">
        <v>492</v>
      </c>
      <c r="M179" s="2" t="s">
        <v>574</v>
      </c>
      <c r="N179" s="2" t="s">
        <v>413</v>
      </c>
      <c r="O179" s="2" t="s">
        <v>25</v>
      </c>
      <c r="P179" s="2">
        <v>1</v>
      </c>
      <c r="Q179" s="2">
        <v>34</v>
      </c>
      <c r="R179" t="s">
        <v>723</v>
      </c>
      <c r="S179" t="s">
        <v>723</v>
      </c>
      <c r="T179" s="2">
        <v>499.5</v>
      </c>
      <c r="U179" s="2">
        <v>458</v>
      </c>
      <c r="V179" s="2">
        <v>40.086399999999998</v>
      </c>
      <c r="W179" s="2">
        <v>-109.28440000000001</v>
      </c>
    </row>
    <row r="180" spans="1:23" x14ac:dyDescent="0.2">
      <c r="A180" s="2">
        <v>7902</v>
      </c>
      <c r="B180" s="2" t="s">
        <v>575</v>
      </c>
      <c r="C180" s="11">
        <v>72.064370999999994</v>
      </c>
      <c r="D180" s="11">
        <v>19.764697999999999</v>
      </c>
      <c r="E180" s="2" t="s">
        <v>681</v>
      </c>
      <c r="F180" s="11">
        <v>52.299672999999999</v>
      </c>
      <c r="G180" s="11" t="s">
        <v>708</v>
      </c>
      <c r="H180" s="15">
        <v>0.72573550943780529</v>
      </c>
      <c r="I180" s="2">
        <v>17698</v>
      </c>
      <c r="J180" s="2" t="s">
        <v>482</v>
      </c>
      <c r="K180" s="2" t="s">
        <v>11</v>
      </c>
      <c r="L180" s="2" t="s">
        <v>65</v>
      </c>
      <c r="M180" s="2" t="s">
        <v>391</v>
      </c>
      <c r="N180" s="2" t="s">
        <v>24</v>
      </c>
      <c r="O180" s="2" t="s">
        <v>25</v>
      </c>
      <c r="P180" s="2">
        <v>1</v>
      </c>
      <c r="Q180" s="2">
        <v>35</v>
      </c>
      <c r="R180">
        <v>2023</v>
      </c>
      <c r="S180">
        <v>2023</v>
      </c>
      <c r="T180" s="2">
        <v>721</v>
      </c>
      <c r="U180" s="2">
        <v>650</v>
      </c>
      <c r="V180" s="2">
        <v>32.460700000000003</v>
      </c>
      <c r="W180" s="2">
        <v>-94.485200000000006</v>
      </c>
    </row>
    <row r="181" spans="1:23" x14ac:dyDescent="0.2">
      <c r="A181" s="2">
        <v>8023</v>
      </c>
      <c r="B181" s="2" t="s">
        <v>576</v>
      </c>
      <c r="C181" s="11">
        <v>31.069471</v>
      </c>
      <c r="D181" s="11">
        <v>22.235365999999999</v>
      </c>
      <c r="E181" s="2" t="s">
        <v>683</v>
      </c>
      <c r="F181" s="11">
        <v>8.834105000000001</v>
      </c>
      <c r="G181" s="11" t="s">
        <v>708</v>
      </c>
      <c r="H181" s="15">
        <v>0.28433393668015788</v>
      </c>
      <c r="I181" s="2">
        <v>20856</v>
      </c>
      <c r="J181" s="2" t="s">
        <v>404</v>
      </c>
      <c r="K181" s="2" t="s">
        <v>11</v>
      </c>
      <c r="L181" s="2" t="s">
        <v>400</v>
      </c>
      <c r="M181" s="2" t="s">
        <v>577</v>
      </c>
      <c r="N181" s="2" t="s">
        <v>113</v>
      </c>
      <c r="O181" s="2" t="s">
        <v>76</v>
      </c>
      <c r="P181" s="2">
        <v>2</v>
      </c>
      <c r="Q181" s="2">
        <v>43.5</v>
      </c>
      <c r="R181" t="s">
        <v>738</v>
      </c>
      <c r="S181">
        <v>2024</v>
      </c>
      <c r="T181" s="2">
        <v>1112</v>
      </c>
      <c r="U181" s="2">
        <v>1151.8</v>
      </c>
      <c r="V181" s="2">
        <v>43.486400000000003</v>
      </c>
      <c r="W181" s="2">
        <v>-89.420299999999997</v>
      </c>
    </row>
    <row r="182" spans="1:23" x14ac:dyDescent="0.2">
      <c r="A182" s="2">
        <v>8042</v>
      </c>
      <c r="B182" s="2" t="s">
        <v>578</v>
      </c>
      <c r="C182" s="11">
        <v>39.605367999999999</v>
      </c>
      <c r="D182" s="11">
        <v>19.059854000000001</v>
      </c>
      <c r="E182" s="2" t="s">
        <v>681</v>
      </c>
      <c r="F182" s="11">
        <v>20.545513999999997</v>
      </c>
      <c r="G182" s="11" t="s">
        <v>708</v>
      </c>
      <c r="H182" s="15">
        <v>0.51875579088168045</v>
      </c>
      <c r="I182" s="2">
        <v>5416</v>
      </c>
      <c r="J182" s="2" t="s">
        <v>290</v>
      </c>
      <c r="K182" s="2" t="s">
        <v>11</v>
      </c>
      <c r="L182" s="2" t="s">
        <v>285</v>
      </c>
      <c r="M182" s="2" t="s">
        <v>579</v>
      </c>
      <c r="N182" s="2" t="s">
        <v>292</v>
      </c>
      <c r="O182" s="2" t="s">
        <v>76</v>
      </c>
      <c r="P182" s="2">
        <v>2</v>
      </c>
      <c r="Q182" s="2">
        <v>45.5</v>
      </c>
      <c r="T182" s="2">
        <v>2491.1999999999998</v>
      </c>
      <c r="U182" s="2">
        <v>2220</v>
      </c>
      <c r="V182" s="2">
        <v>36.281100000000002</v>
      </c>
      <c r="W182" s="2">
        <v>-80.060299999999998</v>
      </c>
    </row>
    <row r="183" spans="1:23" x14ac:dyDescent="0.2">
      <c r="A183" s="2">
        <v>8066</v>
      </c>
      <c r="B183" s="2" t="s">
        <v>580</v>
      </c>
      <c r="C183" s="11">
        <v>40.575029000000001</v>
      </c>
      <c r="D183" s="11">
        <v>14.884807</v>
      </c>
      <c r="E183" s="2" t="s">
        <v>683</v>
      </c>
      <c r="F183" s="11">
        <v>25.690221999999999</v>
      </c>
      <c r="G183" s="11" t="s">
        <v>708</v>
      </c>
      <c r="H183" s="15">
        <v>0.63315350926797853</v>
      </c>
      <c r="I183" s="2">
        <v>14354</v>
      </c>
      <c r="J183" s="2" t="s">
        <v>410</v>
      </c>
      <c r="K183" s="2" t="s">
        <v>11</v>
      </c>
      <c r="L183" s="2" t="s">
        <v>411</v>
      </c>
      <c r="M183" s="2" t="s">
        <v>581</v>
      </c>
      <c r="N183" s="2" t="s">
        <v>413</v>
      </c>
      <c r="O183" s="2" t="s">
        <v>582</v>
      </c>
      <c r="P183" s="2">
        <v>4</v>
      </c>
      <c r="Q183" s="2">
        <v>44.00356</v>
      </c>
      <c r="R183">
        <v>2037</v>
      </c>
      <c r="S183">
        <v>2037</v>
      </c>
      <c r="T183" s="2">
        <v>2441.9</v>
      </c>
      <c r="U183" s="2">
        <v>2119</v>
      </c>
      <c r="V183" s="2">
        <v>41.7378</v>
      </c>
      <c r="W183" s="2">
        <v>-108.78749999999999</v>
      </c>
    </row>
    <row r="184" spans="1:23" x14ac:dyDescent="0.2">
      <c r="A184" s="2">
        <v>8069</v>
      </c>
      <c r="B184" s="2" t="s">
        <v>583</v>
      </c>
      <c r="C184" s="11">
        <v>30.964886</v>
      </c>
      <c r="D184" s="11">
        <v>17.878537999999999</v>
      </c>
      <c r="E184" s="2" t="s">
        <v>681</v>
      </c>
      <c r="F184" s="11">
        <v>13.086348000000001</v>
      </c>
      <c r="G184" s="11" t="s">
        <v>708</v>
      </c>
      <c r="H184" s="15">
        <v>0.42261896265337456</v>
      </c>
      <c r="I184" s="2">
        <v>14354</v>
      </c>
      <c r="J184" s="2" t="s">
        <v>410</v>
      </c>
      <c r="K184" s="2" t="s">
        <v>11</v>
      </c>
      <c r="L184" s="2" t="s">
        <v>492</v>
      </c>
      <c r="M184" s="2" t="s">
        <v>493</v>
      </c>
      <c r="N184" s="2" t="s">
        <v>413</v>
      </c>
      <c r="O184" s="2" t="s">
        <v>76</v>
      </c>
      <c r="P184" s="2">
        <v>2</v>
      </c>
      <c r="Q184" s="2">
        <v>44.434489999999997</v>
      </c>
      <c r="R184">
        <v>2036</v>
      </c>
      <c r="S184">
        <v>2036</v>
      </c>
      <c r="T184" s="2">
        <v>1037.3</v>
      </c>
      <c r="U184" s="2">
        <v>909</v>
      </c>
      <c r="V184" s="2">
        <v>39.379199999999997</v>
      </c>
      <c r="W184" s="2">
        <v>-111.07810000000001</v>
      </c>
    </row>
    <row r="185" spans="1:23" x14ac:dyDescent="0.2">
      <c r="A185" s="2">
        <v>8102</v>
      </c>
      <c r="B185" s="2" t="s">
        <v>584</v>
      </c>
      <c r="C185" s="11">
        <v>34.205179999999999</v>
      </c>
      <c r="D185" s="11">
        <v>25.798748</v>
      </c>
      <c r="E185" s="2" t="s">
        <v>683</v>
      </c>
      <c r="F185" s="11">
        <v>8.4064319999999988</v>
      </c>
      <c r="G185" s="11" t="s">
        <v>708</v>
      </c>
      <c r="H185" s="15">
        <v>0.24576488122559212</v>
      </c>
      <c r="I185" s="2">
        <v>61135</v>
      </c>
      <c r="J185" s="2" t="s">
        <v>584</v>
      </c>
      <c r="K185" s="8" t="s">
        <v>661</v>
      </c>
      <c r="L185" s="2" t="s">
        <v>310</v>
      </c>
      <c r="M185" s="2" t="s">
        <v>323</v>
      </c>
      <c r="N185" s="2" t="s">
        <v>85</v>
      </c>
      <c r="O185" s="2" t="s">
        <v>29</v>
      </c>
      <c r="P185" s="2">
        <v>2</v>
      </c>
      <c r="Q185" s="2">
        <v>45.5</v>
      </c>
      <c r="T185" s="2">
        <v>2600</v>
      </c>
      <c r="U185" s="2">
        <v>2691</v>
      </c>
      <c r="V185" s="2">
        <v>38.934699999999999</v>
      </c>
      <c r="W185" s="2">
        <v>-82.115799999999993</v>
      </c>
    </row>
    <row r="186" spans="1:23" x14ac:dyDescent="0.2">
      <c r="A186" s="2">
        <v>8219</v>
      </c>
      <c r="B186" s="2" t="s">
        <v>585</v>
      </c>
      <c r="C186" s="11">
        <v>32.250033000000002</v>
      </c>
      <c r="D186" s="11">
        <v>14.606369000000001</v>
      </c>
      <c r="E186" s="2" t="s">
        <v>681</v>
      </c>
      <c r="F186" s="11">
        <v>17.643664000000001</v>
      </c>
      <c r="G186" s="11" t="s">
        <v>708</v>
      </c>
      <c r="H186" s="15">
        <v>0.54708979677633196</v>
      </c>
      <c r="I186" s="2">
        <v>3989</v>
      </c>
      <c r="J186" s="2" t="s">
        <v>586</v>
      </c>
      <c r="K186" s="2" t="s">
        <v>21</v>
      </c>
      <c r="L186" s="2" t="s">
        <v>69</v>
      </c>
      <c r="M186" s="2" t="s">
        <v>587</v>
      </c>
      <c r="N186" s="2" t="s">
        <v>71</v>
      </c>
      <c r="O186" s="2" t="s">
        <v>25</v>
      </c>
      <c r="P186" s="2">
        <v>1</v>
      </c>
      <c r="Q186" s="2">
        <v>40</v>
      </c>
      <c r="R186">
        <v>2029</v>
      </c>
      <c r="S186">
        <v>2029</v>
      </c>
      <c r="T186" s="2">
        <v>207</v>
      </c>
      <c r="U186" s="2">
        <v>208</v>
      </c>
      <c r="V186" s="2">
        <v>38.633451000000001</v>
      </c>
      <c r="W186" s="2">
        <v>-104.70577</v>
      </c>
    </row>
    <row r="187" spans="1:23" x14ac:dyDescent="0.2">
      <c r="A187" s="2">
        <v>8222</v>
      </c>
      <c r="B187" s="2" t="s">
        <v>588</v>
      </c>
      <c r="C187" s="11">
        <v>36.153846999999999</v>
      </c>
      <c r="D187" s="11">
        <v>14.941670999999999</v>
      </c>
      <c r="E187" s="2" t="s">
        <v>683</v>
      </c>
      <c r="F187" s="11">
        <v>21.212175999999999</v>
      </c>
      <c r="G187" s="11" t="s">
        <v>708</v>
      </c>
      <c r="H187" s="15">
        <v>0.58671974797038884</v>
      </c>
      <c r="I187" s="2">
        <v>14232</v>
      </c>
      <c r="J187" s="2" t="s">
        <v>473</v>
      </c>
      <c r="K187" s="2" t="s">
        <v>11</v>
      </c>
      <c r="L187" s="2" t="s">
        <v>301</v>
      </c>
      <c r="M187" s="2" t="s">
        <v>193</v>
      </c>
      <c r="N187" s="2" t="s">
        <v>113</v>
      </c>
      <c r="O187" s="2" t="s">
        <v>25</v>
      </c>
      <c r="P187" s="2">
        <v>1</v>
      </c>
      <c r="Q187" s="2">
        <v>39</v>
      </c>
      <c r="R187" t="s">
        <v>723</v>
      </c>
      <c r="S187" t="s">
        <v>723</v>
      </c>
      <c r="T187" s="2">
        <v>450</v>
      </c>
      <c r="U187" s="2">
        <v>429</v>
      </c>
      <c r="V187" s="2">
        <v>47.221446999999998</v>
      </c>
      <c r="W187" s="2">
        <v>-101.81572199999999</v>
      </c>
    </row>
    <row r="188" spans="1:23" x14ac:dyDescent="0.2">
      <c r="A188" s="2">
        <v>8223</v>
      </c>
      <c r="B188" s="2" t="s">
        <v>589</v>
      </c>
      <c r="C188" s="11">
        <v>39.444949999999999</v>
      </c>
      <c r="D188" s="11">
        <v>13.266673000000001</v>
      </c>
      <c r="E188" s="2" t="s">
        <v>681</v>
      </c>
      <c r="F188" s="11">
        <v>26.178276999999998</v>
      </c>
      <c r="G188" s="11" t="s">
        <v>708</v>
      </c>
      <c r="H188" s="15">
        <v>0.66366612202575992</v>
      </c>
      <c r="I188" s="2">
        <v>24211</v>
      </c>
      <c r="J188" s="2" t="s">
        <v>590</v>
      </c>
      <c r="K188" s="2" t="s">
        <v>11</v>
      </c>
      <c r="L188" s="2" t="s">
        <v>37</v>
      </c>
      <c r="M188" s="2" t="s">
        <v>499</v>
      </c>
      <c r="N188" s="2" t="s">
        <v>591</v>
      </c>
      <c r="O188" s="2" t="s">
        <v>592</v>
      </c>
      <c r="P188" s="2">
        <v>4</v>
      </c>
      <c r="Q188" s="2">
        <v>22.12283</v>
      </c>
      <c r="R188" t="s">
        <v>739</v>
      </c>
      <c r="T188" s="2">
        <v>1765.8</v>
      </c>
      <c r="U188" s="2">
        <v>1619</v>
      </c>
      <c r="V188" s="2">
        <v>34.318600000000004</v>
      </c>
      <c r="W188" s="2">
        <v>-109.1639</v>
      </c>
    </row>
    <row r="189" spans="1:23" x14ac:dyDescent="0.2">
      <c r="A189" s="2">
        <v>8224</v>
      </c>
      <c r="B189" s="2" t="s">
        <v>593</v>
      </c>
      <c r="C189" s="11">
        <v>48.939582000000001</v>
      </c>
      <c r="D189" s="11">
        <v>17.836566000000001</v>
      </c>
      <c r="E189" s="2" t="s">
        <v>684</v>
      </c>
      <c r="F189" s="11">
        <v>31.103016</v>
      </c>
      <c r="G189" s="11" t="s">
        <v>708</v>
      </c>
      <c r="H189" s="15">
        <v>0.6355390612040781</v>
      </c>
      <c r="I189" s="2">
        <v>17166</v>
      </c>
      <c r="J189" s="2" t="s">
        <v>594</v>
      </c>
      <c r="K189" s="2" t="s">
        <v>11</v>
      </c>
      <c r="L189" s="2" t="s">
        <v>595</v>
      </c>
      <c r="M189" s="2" t="s">
        <v>596</v>
      </c>
      <c r="N189" s="2" t="s">
        <v>597</v>
      </c>
      <c r="O189" s="2" t="s">
        <v>76</v>
      </c>
      <c r="P189" s="2">
        <v>2</v>
      </c>
      <c r="Q189" s="2">
        <v>36.955559999999998</v>
      </c>
      <c r="R189">
        <v>2025</v>
      </c>
      <c r="S189">
        <v>2025</v>
      </c>
      <c r="T189" s="2">
        <v>567</v>
      </c>
      <c r="U189" s="2">
        <v>522</v>
      </c>
      <c r="V189" s="2">
        <v>40.881317000000003</v>
      </c>
      <c r="W189" s="2">
        <v>-117.151605</v>
      </c>
    </row>
    <row r="190" spans="1:23" x14ac:dyDescent="0.2">
      <c r="A190" s="2">
        <v>8226</v>
      </c>
      <c r="B190" s="2" t="s">
        <v>598</v>
      </c>
      <c r="C190" s="11">
        <v>44.420203999999998</v>
      </c>
      <c r="D190" s="11">
        <v>19.811019999999999</v>
      </c>
      <c r="E190" s="2" t="s">
        <v>683</v>
      </c>
      <c r="F190" s="11">
        <v>24.609183999999999</v>
      </c>
      <c r="G190" s="11" t="s">
        <v>708</v>
      </c>
      <c r="H190" s="15">
        <v>0.55400880194066648</v>
      </c>
      <c r="I190" s="2">
        <v>14165</v>
      </c>
      <c r="J190" s="2" t="s">
        <v>316</v>
      </c>
      <c r="K190" s="7" t="s">
        <v>661</v>
      </c>
      <c r="L190" s="2" t="s">
        <v>341</v>
      </c>
      <c r="M190" s="2" t="s">
        <v>599</v>
      </c>
      <c r="N190" s="2" t="s">
        <v>85</v>
      </c>
      <c r="O190" s="2" t="s">
        <v>25</v>
      </c>
      <c r="P190" s="2">
        <v>1</v>
      </c>
      <c r="Q190" s="2">
        <v>50</v>
      </c>
      <c r="R190">
        <v>2022</v>
      </c>
      <c r="S190">
        <v>2022</v>
      </c>
      <c r="T190" s="2">
        <v>637</v>
      </c>
      <c r="U190" s="2">
        <v>565</v>
      </c>
      <c r="V190" s="2">
        <v>40.5383</v>
      </c>
      <c r="W190" s="2">
        <v>-79.790599999999998</v>
      </c>
    </row>
    <row r="191" spans="1:23" x14ac:dyDescent="0.2">
      <c r="A191" s="2">
        <v>10143</v>
      </c>
      <c r="B191" s="2" t="s">
        <v>600</v>
      </c>
      <c r="C191" s="11">
        <v>25.308599000000001</v>
      </c>
      <c r="D191" s="11">
        <v>15.068486</v>
      </c>
      <c r="E191" s="2" t="s">
        <v>683</v>
      </c>
      <c r="F191" s="11">
        <v>10.240113000000001</v>
      </c>
      <c r="G191" s="11" t="s">
        <v>708</v>
      </c>
      <c r="H191" s="15">
        <v>0.40461002997439727</v>
      </c>
      <c r="I191" s="2">
        <v>9379</v>
      </c>
      <c r="J191" s="2" t="s">
        <v>601</v>
      </c>
      <c r="K191" s="7" t="s">
        <v>661</v>
      </c>
      <c r="L191" s="2" t="s">
        <v>341</v>
      </c>
      <c r="M191" s="2" t="s">
        <v>602</v>
      </c>
      <c r="N191" s="2" t="s">
        <v>85</v>
      </c>
      <c r="O191" s="2" t="s">
        <v>603</v>
      </c>
      <c r="P191" s="2">
        <v>1</v>
      </c>
      <c r="Q191" s="2">
        <v>25</v>
      </c>
      <c r="R191" t="s">
        <v>723</v>
      </c>
      <c r="S191" t="s">
        <v>723</v>
      </c>
      <c r="T191" s="2">
        <v>118</v>
      </c>
      <c r="U191" s="2">
        <v>110</v>
      </c>
      <c r="V191" s="2">
        <v>40.549999999999997</v>
      </c>
      <c r="W191" s="2">
        <v>-78.8</v>
      </c>
    </row>
    <row r="192" spans="1:23" x14ac:dyDescent="0.2">
      <c r="A192" s="2">
        <v>10151</v>
      </c>
      <c r="B192" s="2" t="s">
        <v>604</v>
      </c>
      <c r="C192" s="11">
        <v>31.710591999999998</v>
      </c>
      <c r="D192" s="11">
        <v>14.113985</v>
      </c>
      <c r="E192" s="2" t="s">
        <v>683</v>
      </c>
      <c r="F192" s="11">
        <v>17.596606999999999</v>
      </c>
      <c r="G192" s="11" t="s">
        <v>708</v>
      </c>
      <c r="H192" s="15">
        <v>0.55491259828892503</v>
      </c>
      <c r="I192" s="2">
        <v>563</v>
      </c>
      <c r="J192" s="2" t="s">
        <v>605</v>
      </c>
      <c r="K192" s="7" t="s">
        <v>661</v>
      </c>
      <c r="L192" s="2" t="s">
        <v>386</v>
      </c>
      <c r="M192" s="2" t="s">
        <v>139</v>
      </c>
      <c r="N192" s="2" t="s">
        <v>85</v>
      </c>
      <c r="O192" s="2" t="s">
        <v>606</v>
      </c>
      <c r="P192" s="2">
        <v>1</v>
      </c>
      <c r="Q192" s="2">
        <v>28</v>
      </c>
      <c r="R192" t="s">
        <v>723</v>
      </c>
      <c r="S192" t="s">
        <v>723</v>
      </c>
      <c r="T192" s="2">
        <v>95.7</v>
      </c>
      <c r="U192" s="2">
        <v>80</v>
      </c>
      <c r="V192" s="2">
        <v>39.561830999999998</v>
      </c>
      <c r="W192" s="2">
        <v>-80.163138000000004</v>
      </c>
    </row>
    <row r="193" spans="1:23" x14ac:dyDescent="0.2">
      <c r="A193" s="2">
        <v>10603</v>
      </c>
      <c r="B193" s="2" t="s">
        <v>607</v>
      </c>
      <c r="C193" s="11">
        <v>33.864839000000003</v>
      </c>
      <c r="D193" s="11">
        <v>15.068486</v>
      </c>
      <c r="E193" s="2" t="s">
        <v>683</v>
      </c>
      <c r="F193" s="11">
        <v>18.796353000000003</v>
      </c>
      <c r="G193" s="11" t="s">
        <v>708</v>
      </c>
      <c r="H193" s="15">
        <v>0.55504037683450969</v>
      </c>
      <c r="I193" s="2">
        <v>5670</v>
      </c>
      <c r="J193" s="2" t="s">
        <v>608</v>
      </c>
      <c r="K193" s="7" t="s">
        <v>661</v>
      </c>
      <c r="L193" s="2" t="s">
        <v>341</v>
      </c>
      <c r="M193" s="2" t="s">
        <v>602</v>
      </c>
      <c r="N193" s="2" t="s">
        <v>85</v>
      </c>
      <c r="O193" s="2" t="s">
        <v>606</v>
      </c>
      <c r="P193" s="2">
        <v>1</v>
      </c>
      <c r="Q193" s="2">
        <v>30</v>
      </c>
      <c r="R193" t="s">
        <v>723</v>
      </c>
      <c r="S193" t="s">
        <v>723</v>
      </c>
      <c r="T193" s="2">
        <v>57.6</v>
      </c>
      <c r="U193" s="2">
        <v>50</v>
      </c>
      <c r="V193" s="2">
        <v>40.454999999999998</v>
      </c>
      <c r="W193" s="2">
        <v>-78.747200000000007</v>
      </c>
    </row>
    <row r="194" spans="1:23" x14ac:dyDescent="0.2">
      <c r="A194" s="2">
        <v>10671</v>
      </c>
      <c r="B194" s="2" t="s">
        <v>609</v>
      </c>
      <c r="C194" s="11">
        <v>41.993839999999999</v>
      </c>
      <c r="D194" s="11">
        <v>12.472588</v>
      </c>
      <c r="E194" s="2" t="s">
        <v>683</v>
      </c>
      <c r="F194" s="11">
        <v>29.521251999999997</v>
      </c>
      <c r="G194" s="11" t="s">
        <v>708</v>
      </c>
      <c r="H194" s="15">
        <v>0.70299005758939881</v>
      </c>
      <c r="I194" s="2">
        <v>14063</v>
      </c>
      <c r="J194" s="2" t="s">
        <v>335</v>
      </c>
      <c r="K194" s="2" t="s">
        <v>11</v>
      </c>
      <c r="L194" s="2" t="s">
        <v>59</v>
      </c>
      <c r="M194" s="2" t="s">
        <v>610</v>
      </c>
      <c r="N194" s="2" t="s">
        <v>24</v>
      </c>
      <c r="O194" s="2" t="s">
        <v>611</v>
      </c>
      <c r="P194" s="2">
        <v>2</v>
      </c>
      <c r="Q194" s="2">
        <v>30</v>
      </c>
      <c r="T194" s="2">
        <v>350</v>
      </c>
      <c r="U194" s="2">
        <v>321</v>
      </c>
      <c r="V194" s="2">
        <v>35.193100000000001</v>
      </c>
      <c r="W194" s="2">
        <v>-94.645799999999994</v>
      </c>
    </row>
    <row r="195" spans="1:23" x14ac:dyDescent="0.2">
      <c r="A195" s="2">
        <v>50611</v>
      </c>
      <c r="B195" s="2" t="s">
        <v>612</v>
      </c>
      <c r="C195" s="11">
        <v>43.354655000000001</v>
      </c>
      <c r="D195" s="11">
        <v>15.068486</v>
      </c>
      <c r="E195" s="2" t="s">
        <v>683</v>
      </c>
      <c r="F195" s="11">
        <v>28.286169000000001</v>
      </c>
      <c r="G195" s="11" t="s">
        <v>708</v>
      </c>
      <c r="H195" s="15">
        <v>0.65243672219280724</v>
      </c>
      <c r="I195" s="2">
        <v>58224</v>
      </c>
      <c r="J195" s="2" t="s">
        <v>613</v>
      </c>
      <c r="K195" s="7" t="s">
        <v>661</v>
      </c>
      <c r="L195" s="2" t="s">
        <v>341</v>
      </c>
      <c r="M195" s="2" t="s">
        <v>614</v>
      </c>
      <c r="N195" s="2" t="s">
        <v>85</v>
      </c>
      <c r="O195" s="2" t="s">
        <v>606</v>
      </c>
      <c r="P195" s="2">
        <v>1</v>
      </c>
      <c r="Q195" s="2">
        <v>33</v>
      </c>
      <c r="R195" t="s">
        <v>723</v>
      </c>
      <c r="S195" t="s">
        <v>723</v>
      </c>
      <c r="T195" s="2">
        <v>36</v>
      </c>
      <c r="U195" s="2">
        <v>30</v>
      </c>
      <c r="V195" s="2">
        <v>40.619100000000003</v>
      </c>
      <c r="W195" s="2">
        <v>-76.45</v>
      </c>
    </row>
    <row r="196" spans="1:23" x14ac:dyDescent="0.2">
      <c r="A196" s="2">
        <v>50776</v>
      </c>
      <c r="B196" s="2" t="s">
        <v>615</v>
      </c>
      <c r="C196" s="11">
        <v>58.558346999999998</v>
      </c>
      <c r="D196" s="11">
        <v>15.068486</v>
      </c>
      <c r="E196" s="2" t="s">
        <v>683</v>
      </c>
      <c r="F196" s="11">
        <v>43.489860999999998</v>
      </c>
      <c r="G196" s="11" t="s">
        <v>708</v>
      </c>
      <c r="H196" s="15">
        <v>0.74267569403897282</v>
      </c>
      <c r="I196" s="2">
        <v>14432</v>
      </c>
      <c r="J196" s="2" t="s">
        <v>616</v>
      </c>
      <c r="K196" s="7" t="s">
        <v>661</v>
      </c>
      <c r="L196" s="2" t="s">
        <v>341</v>
      </c>
      <c r="M196" s="2" t="s">
        <v>617</v>
      </c>
      <c r="N196" s="2" t="s">
        <v>85</v>
      </c>
      <c r="O196" s="2" t="s">
        <v>606</v>
      </c>
      <c r="P196" s="2">
        <v>1</v>
      </c>
      <c r="Q196" s="2">
        <v>28</v>
      </c>
      <c r="R196" t="s">
        <v>723</v>
      </c>
      <c r="S196" t="s">
        <v>723</v>
      </c>
      <c r="T196" s="2">
        <v>94</v>
      </c>
      <c r="U196" s="2">
        <v>80</v>
      </c>
      <c r="V196" s="2">
        <v>40.855600000000003</v>
      </c>
      <c r="W196" s="2">
        <v>-75.878100000000003</v>
      </c>
    </row>
    <row r="197" spans="1:23" x14ac:dyDescent="0.2">
      <c r="A197" s="2">
        <v>50974</v>
      </c>
      <c r="B197" s="2" t="s">
        <v>618</v>
      </c>
      <c r="C197" s="11">
        <v>36.269731999999998</v>
      </c>
      <c r="D197" s="11">
        <v>15.068486</v>
      </c>
      <c r="E197" s="2" t="s">
        <v>683</v>
      </c>
      <c r="F197" s="11">
        <v>21.201245999999998</v>
      </c>
      <c r="G197" s="11" t="s">
        <v>708</v>
      </c>
      <c r="H197" s="15">
        <v>0.58454377330386664</v>
      </c>
      <c r="I197" s="2">
        <v>16814</v>
      </c>
      <c r="J197" s="2" t="s">
        <v>618</v>
      </c>
      <c r="K197" s="7" t="s">
        <v>661</v>
      </c>
      <c r="L197" s="2" t="s">
        <v>341</v>
      </c>
      <c r="M197" s="2" t="s">
        <v>619</v>
      </c>
      <c r="N197" s="2" t="s">
        <v>85</v>
      </c>
      <c r="O197" s="2" t="s">
        <v>606</v>
      </c>
      <c r="P197" s="2">
        <v>1</v>
      </c>
      <c r="Q197" s="2">
        <v>27</v>
      </c>
      <c r="R197" t="s">
        <v>723</v>
      </c>
      <c r="S197" t="s">
        <v>723</v>
      </c>
      <c r="T197" s="2">
        <v>94.7</v>
      </c>
      <c r="U197" s="2">
        <v>83.2</v>
      </c>
      <c r="V197" s="2">
        <v>41.269100000000002</v>
      </c>
      <c r="W197" s="2">
        <v>-79.813400000000001</v>
      </c>
    </row>
    <row r="198" spans="1:23" x14ac:dyDescent="0.2">
      <c r="A198" s="2">
        <v>55076</v>
      </c>
      <c r="B198" s="2" t="s">
        <v>620</v>
      </c>
      <c r="C198" s="11">
        <v>40.876255</v>
      </c>
      <c r="D198" s="11">
        <v>19.143699999999999</v>
      </c>
      <c r="E198" s="2" t="s">
        <v>681</v>
      </c>
      <c r="F198" s="11">
        <v>21.732555000000001</v>
      </c>
      <c r="G198" s="11" t="s">
        <v>708</v>
      </c>
      <c r="H198" s="15">
        <v>0.53166697878756264</v>
      </c>
      <c r="I198" s="2">
        <v>3593</v>
      </c>
      <c r="J198" s="2" t="s">
        <v>621</v>
      </c>
      <c r="K198" s="7" t="s">
        <v>661</v>
      </c>
      <c r="L198" s="2" t="s">
        <v>461</v>
      </c>
      <c r="M198" s="2" t="s">
        <v>559</v>
      </c>
      <c r="N198" s="2" t="s">
        <v>205</v>
      </c>
      <c r="O198" s="2" t="s">
        <v>622</v>
      </c>
      <c r="P198" s="2">
        <v>1</v>
      </c>
      <c r="Q198" s="2">
        <v>19</v>
      </c>
      <c r="T198" s="2">
        <v>513.70000000000005</v>
      </c>
      <c r="U198" s="2">
        <v>440</v>
      </c>
      <c r="V198" s="2">
        <v>33.376100000000001</v>
      </c>
      <c r="W198" s="2">
        <v>-89.218299999999999</v>
      </c>
    </row>
    <row r="199" spans="1:23" x14ac:dyDescent="0.2">
      <c r="A199" s="2">
        <v>55749</v>
      </c>
      <c r="B199" s="2" t="s">
        <v>623</v>
      </c>
      <c r="C199" s="11">
        <v>36.113191999999998</v>
      </c>
      <c r="D199" s="11">
        <v>12.820156000000001</v>
      </c>
      <c r="E199" s="2" t="s">
        <v>683</v>
      </c>
      <c r="F199" s="11">
        <v>23.293035999999997</v>
      </c>
      <c r="G199" s="11" t="s">
        <v>708</v>
      </c>
      <c r="H199" s="15">
        <v>0.64500075207973862</v>
      </c>
      <c r="I199" s="2">
        <v>16233</v>
      </c>
      <c r="J199" s="2" t="s">
        <v>624</v>
      </c>
      <c r="K199" s="7" t="s">
        <v>661</v>
      </c>
      <c r="L199" s="2" t="s">
        <v>625</v>
      </c>
      <c r="M199" s="2" t="s">
        <v>626</v>
      </c>
      <c r="N199" s="2" t="s">
        <v>627</v>
      </c>
      <c r="O199" s="2" t="s">
        <v>628</v>
      </c>
      <c r="P199" s="2">
        <v>1</v>
      </c>
      <c r="Q199" s="2">
        <v>14</v>
      </c>
      <c r="T199" s="2">
        <v>115.7</v>
      </c>
      <c r="U199" s="2">
        <v>107</v>
      </c>
      <c r="V199" s="2">
        <v>45.757800000000003</v>
      </c>
      <c r="W199" s="2">
        <v>-107.6</v>
      </c>
    </row>
    <row r="200" spans="1:23" x14ac:dyDescent="0.2">
      <c r="A200" s="2">
        <v>55856</v>
      </c>
      <c r="B200" s="2" t="s">
        <v>629</v>
      </c>
      <c r="C200" s="11">
        <v>20.472259000000001</v>
      </c>
      <c r="D200" s="11">
        <v>20.469041000000001</v>
      </c>
      <c r="E200" s="2" t="s">
        <v>683</v>
      </c>
      <c r="F200" s="11">
        <v>3.2180000000003872E-3</v>
      </c>
      <c r="G200" s="11" t="s">
        <v>708</v>
      </c>
      <c r="H200" s="15">
        <v>1.5718832005790797E-4</v>
      </c>
      <c r="I200" s="2">
        <v>15330</v>
      </c>
      <c r="J200" s="2" t="s">
        <v>630</v>
      </c>
      <c r="K200" s="7" t="s">
        <v>661</v>
      </c>
      <c r="L200" s="2" t="s">
        <v>111</v>
      </c>
      <c r="M200" s="2" t="s">
        <v>233</v>
      </c>
      <c r="N200" s="2" t="s">
        <v>113</v>
      </c>
      <c r="O200" s="2" t="s">
        <v>631</v>
      </c>
      <c r="P200" s="2">
        <v>2</v>
      </c>
      <c r="Q200" s="2">
        <v>8</v>
      </c>
      <c r="T200" s="2">
        <v>1766</v>
      </c>
      <c r="U200" s="2">
        <v>1630</v>
      </c>
      <c r="V200" s="2">
        <v>38.279167000000001</v>
      </c>
      <c r="W200" s="2">
        <v>-89.666944000000001</v>
      </c>
    </row>
    <row r="201" spans="1:23" x14ac:dyDescent="0.2">
      <c r="A201" s="2">
        <v>56068</v>
      </c>
      <c r="B201" s="2" t="s">
        <v>632</v>
      </c>
      <c r="C201" s="11">
        <v>33.589384000000003</v>
      </c>
      <c r="D201" s="11">
        <v>23.819355000000002</v>
      </c>
      <c r="E201" s="2" t="s">
        <v>683</v>
      </c>
      <c r="F201" s="11">
        <v>9.770029000000001</v>
      </c>
      <c r="G201" s="11" t="s">
        <v>708</v>
      </c>
      <c r="H201" s="15">
        <v>0.29086657260520171</v>
      </c>
      <c r="I201" s="2">
        <v>20847</v>
      </c>
      <c r="J201" s="2" t="s">
        <v>399</v>
      </c>
      <c r="K201" s="2" t="s">
        <v>11</v>
      </c>
      <c r="L201" s="2" t="s">
        <v>400</v>
      </c>
      <c r="M201" s="2" t="s">
        <v>401</v>
      </c>
      <c r="N201" s="2" t="s">
        <v>113</v>
      </c>
      <c r="O201" s="2" t="s">
        <v>76</v>
      </c>
      <c r="P201" s="2">
        <v>2</v>
      </c>
      <c r="Q201" s="2">
        <v>9.5</v>
      </c>
      <c r="T201" s="2">
        <v>1402.6</v>
      </c>
      <c r="U201" s="2">
        <v>1269.0999999999999</v>
      </c>
      <c r="V201" s="2">
        <v>42.849200000000003</v>
      </c>
      <c r="W201" s="2">
        <v>-87.833600000000004</v>
      </c>
    </row>
    <row r="202" spans="1:23" x14ac:dyDescent="0.2">
      <c r="A202" s="2">
        <v>56224</v>
      </c>
      <c r="B202" s="2" t="s">
        <v>633</v>
      </c>
      <c r="C202" s="11">
        <v>46.971739999999997</v>
      </c>
      <c r="D202" s="11">
        <v>17.836566000000001</v>
      </c>
      <c r="E202" s="2" t="s">
        <v>684</v>
      </c>
      <c r="F202" s="11">
        <v>29.135173999999996</v>
      </c>
      <c r="G202" s="11" t="s">
        <v>708</v>
      </c>
      <c r="H202" s="15">
        <v>0.62027027314721572</v>
      </c>
      <c r="I202" s="2">
        <v>49896</v>
      </c>
      <c r="J202" s="2" t="s">
        <v>634</v>
      </c>
      <c r="K202" s="7" t="s">
        <v>661</v>
      </c>
      <c r="L202" s="2" t="s">
        <v>595</v>
      </c>
      <c r="M202" s="2" t="s">
        <v>635</v>
      </c>
      <c r="N202" s="2" t="s">
        <v>597</v>
      </c>
      <c r="O202" s="2" t="s">
        <v>25</v>
      </c>
      <c r="P202" s="2">
        <v>1</v>
      </c>
      <c r="Q202" s="2">
        <v>12</v>
      </c>
      <c r="T202" s="2">
        <v>242</v>
      </c>
      <c r="U202" s="2">
        <v>218.4</v>
      </c>
      <c r="V202" s="2">
        <v>40.746099999999998</v>
      </c>
      <c r="W202" s="2">
        <v>-116.52970000000001</v>
      </c>
    </row>
    <row r="203" spans="1:23" x14ac:dyDescent="0.2">
      <c r="A203" s="2">
        <v>56456</v>
      </c>
      <c r="B203" s="2" t="s">
        <v>636</v>
      </c>
      <c r="C203" s="11">
        <v>32.148300999999996</v>
      </c>
      <c r="D203" s="11">
        <v>18.772015</v>
      </c>
      <c r="E203" s="2" t="s">
        <v>682</v>
      </c>
      <c r="F203" s="11">
        <v>13.376285999999997</v>
      </c>
      <c r="G203" s="11" t="s">
        <v>708</v>
      </c>
      <c r="H203" s="15">
        <v>0.41608065073174466</v>
      </c>
      <c r="I203" s="2">
        <v>58905</v>
      </c>
      <c r="J203" s="2" t="s">
        <v>637</v>
      </c>
      <c r="K203" s="7" t="s">
        <v>661</v>
      </c>
      <c r="L203" s="2" t="s">
        <v>426</v>
      </c>
      <c r="M203" s="2" t="s">
        <v>638</v>
      </c>
      <c r="N203" s="2" t="s">
        <v>113</v>
      </c>
      <c r="O203" s="2" t="s">
        <v>639</v>
      </c>
      <c r="P203" s="2">
        <v>1</v>
      </c>
      <c r="Q203" s="2">
        <v>10</v>
      </c>
      <c r="T203" s="2">
        <v>720</v>
      </c>
      <c r="U203" s="2">
        <v>680</v>
      </c>
      <c r="V203" s="2">
        <v>35.664400000000001</v>
      </c>
      <c r="W203" s="2">
        <v>-89.948899999999995</v>
      </c>
    </row>
    <row r="204" spans="1:23" x14ac:dyDescent="0.2">
      <c r="A204" s="2">
        <v>56564</v>
      </c>
      <c r="B204" s="2" t="s">
        <v>640</v>
      </c>
      <c r="C204" s="11">
        <v>32.240124000000002</v>
      </c>
      <c r="D204" s="11">
        <v>19.671741999999998</v>
      </c>
      <c r="E204" s="2" t="s">
        <v>683</v>
      </c>
      <c r="F204" s="11">
        <v>12.568382000000003</v>
      </c>
      <c r="G204" s="11" t="s">
        <v>708</v>
      </c>
      <c r="H204" s="15">
        <v>0.38983665199302592</v>
      </c>
      <c r="I204" s="2">
        <v>17698</v>
      </c>
      <c r="J204" s="2" t="s">
        <v>482</v>
      </c>
      <c r="K204" s="2" t="s">
        <v>11</v>
      </c>
      <c r="L204" s="2" t="s">
        <v>426</v>
      </c>
      <c r="M204" s="2" t="s">
        <v>641</v>
      </c>
      <c r="N204" s="2" t="s">
        <v>24</v>
      </c>
      <c r="O204" s="2" t="s">
        <v>25</v>
      </c>
      <c r="P204" s="2">
        <v>1</v>
      </c>
      <c r="Q204" s="2">
        <v>8</v>
      </c>
      <c r="R204" t="s">
        <v>723</v>
      </c>
      <c r="S204" t="s">
        <v>723</v>
      </c>
      <c r="T204" s="2">
        <v>609</v>
      </c>
      <c r="U204" s="2">
        <v>650</v>
      </c>
      <c r="V204" s="2">
        <v>33.649721999999997</v>
      </c>
      <c r="W204" s="2">
        <v>-93.811943999999997</v>
      </c>
    </row>
    <row r="205" spans="1:23" x14ac:dyDescent="0.2">
      <c r="A205" s="2">
        <v>56609</v>
      </c>
      <c r="B205" s="2" t="s">
        <v>642</v>
      </c>
      <c r="C205" s="11">
        <v>16.641513</v>
      </c>
      <c r="D205" s="11">
        <v>16.957073000000001</v>
      </c>
      <c r="E205" s="2" t="s">
        <v>683</v>
      </c>
      <c r="F205" s="11">
        <v>-0.31556000000000139</v>
      </c>
      <c r="G205" s="11" t="s">
        <v>709</v>
      </c>
      <c r="H205" s="15">
        <v>-1.8962218158889845E-2</v>
      </c>
      <c r="I205" s="2">
        <v>1307</v>
      </c>
      <c r="J205" s="2" t="s">
        <v>304</v>
      </c>
      <c r="K205" s="2" t="s">
        <v>32</v>
      </c>
      <c r="L205" s="2" t="s">
        <v>411</v>
      </c>
      <c r="M205" s="2" t="s">
        <v>476</v>
      </c>
      <c r="N205" s="2" t="s">
        <v>71</v>
      </c>
      <c r="O205" s="2" t="s">
        <v>25</v>
      </c>
      <c r="P205" s="2">
        <v>1</v>
      </c>
      <c r="Q205" s="2">
        <v>9</v>
      </c>
      <c r="R205" t="s">
        <v>723</v>
      </c>
      <c r="S205" t="s">
        <v>723</v>
      </c>
      <c r="T205" s="2">
        <v>483.7</v>
      </c>
      <c r="U205" s="2">
        <v>390</v>
      </c>
      <c r="V205" s="2">
        <v>44.388888999999999</v>
      </c>
      <c r="W205" s="2">
        <v>-105.46083299999999</v>
      </c>
    </row>
    <row r="206" spans="1:23" x14ac:dyDescent="0.2">
      <c r="A206" s="2">
        <v>56611</v>
      </c>
      <c r="B206" s="2" t="s">
        <v>643</v>
      </c>
      <c r="C206" s="11">
        <v>29.052415</v>
      </c>
      <c r="D206" s="11">
        <v>13.359696</v>
      </c>
      <c r="E206" s="2" t="s">
        <v>683</v>
      </c>
      <c r="F206" s="11">
        <v>15.692719</v>
      </c>
      <c r="G206" s="11" t="s">
        <v>708</v>
      </c>
      <c r="H206" s="15">
        <v>0.54015196327052328</v>
      </c>
      <c r="I206" s="2">
        <v>55861</v>
      </c>
      <c r="J206" s="2" t="s">
        <v>644</v>
      </c>
      <c r="K206" s="7" t="s">
        <v>661</v>
      </c>
      <c r="L206" s="2" t="s">
        <v>65</v>
      </c>
      <c r="M206" s="2" t="s">
        <v>645</v>
      </c>
      <c r="N206" s="2" t="s">
        <v>66</v>
      </c>
      <c r="O206" s="2" t="s">
        <v>646</v>
      </c>
      <c r="P206" s="2">
        <v>1</v>
      </c>
      <c r="Q206" s="2">
        <v>7</v>
      </c>
      <c r="R206" t="s">
        <v>723</v>
      </c>
      <c r="S206" t="s">
        <v>723</v>
      </c>
      <c r="T206" s="2">
        <v>1008</v>
      </c>
      <c r="U206" s="2">
        <v>932.6</v>
      </c>
      <c r="V206" s="2">
        <v>31.474378000000002</v>
      </c>
      <c r="W206" s="2">
        <v>-96.957149000000001</v>
      </c>
    </row>
    <row r="207" spans="1:23" x14ac:dyDescent="0.2">
      <c r="A207" s="2">
        <v>56671</v>
      </c>
      <c r="B207" s="2" t="s">
        <v>647</v>
      </c>
      <c r="C207" s="11">
        <v>28.931253000000002</v>
      </c>
      <c r="D207" s="11">
        <v>19.714763000000001</v>
      </c>
      <c r="E207" s="2" t="s">
        <v>683</v>
      </c>
      <c r="F207" s="11">
        <v>9.2164900000000003</v>
      </c>
      <c r="G207" s="11" t="s">
        <v>708</v>
      </c>
      <c r="H207" s="15">
        <v>0.31856518623648966</v>
      </c>
      <c r="I207" s="2">
        <v>55924</v>
      </c>
      <c r="J207" s="2" t="s">
        <v>648</v>
      </c>
      <c r="K207" s="7" t="s">
        <v>661</v>
      </c>
      <c r="L207" s="2" t="s">
        <v>386</v>
      </c>
      <c r="M207" s="2" t="s">
        <v>389</v>
      </c>
      <c r="N207" s="2" t="s">
        <v>85</v>
      </c>
      <c r="O207" s="2" t="s">
        <v>649</v>
      </c>
      <c r="P207" s="2">
        <v>1</v>
      </c>
      <c r="Q207" s="2">
        <v>9</v>
      </c>
      <c r="R207" t="s">
        <v>723</v>
      </c>
      <c r="S207" t="s">
        <v>723</v>
      </c>
      <c r="T207" s="2">
        <v>807.5</v>
      </c>
      <c r="U207" s="2">
        <v>710</v>
      </c>
      <c r="V207" s="2">
        <v>39.707892999999999</v>
      </c>
      <c r="W207" s="2">
        <v>-79.958973999999998</v>
      </c>
    </row>
    <row r="208" spans="1:23" x14ac:dyDescent="0.2">
      <c r="A208" s="2">
        <v>56786</v>
      </c>
      <c r="B208" s="2" t="s">
        <v>650</v>
      </c>
      <c r="C208" s="11">
        <v>101.38656</v>
      </c>
      <c r="D208" s="11">
        <v>17.954796000000002</v>
      </c>
      <c r="E208" s="2" t="s">
        <v>683</v>
      </c>
      <c r="F208" s="11">
        <v>83.431764000000001</v>
      </c>
      <c r="G208" s="11" t="s">
        <v>708</v>
      </c>
      <c r="H208" s="15">
        <v>0.82290753330618971</v>
      </c>
      <c r="I208" s="2">
        <v>7570</v>
      </c>
      <c r="J208" s="2" t="s">
        <v>440</v>
      </c>
      <c r="K208" s="2" t="s">
        <v>32</v>
      </c>
      <c r="L208" s="2" t="s">
        <v>301</v>
      </c>
      <c r="M208" s="2" t="s">
        <v>651</v>
      </c>
      <c r="N208" s="2" t="s">
        <v>113</v>
      </c>
      <c r="O208" s="2" t="s">
        <v>25</v>
      </c>
      <c r="P208" s="2">
        <v>1</v>
      </c>
      <c r="Q208" s="2">
        <v>6</v>
      </c>
      <c r="R208" t="s">
        <v>723</v>
      </c>
      <c r="S208" t="s">
        <v>723</v>
      </c>
      <c r="T208" s="2">
        <v>106.2</v>
      </c>
      <c r="U208" s="2">
        <v>70.900000000000006</v>
      </c>
      <c r="V208" s="2">
        <v>46.925690000000003</v>
      </c>
      <c r="W208" s="2">
        <v>-98.499989999999997</v>
      </c>
    </row>
    <row r="209" spans="1:23" x14ac:dyDescent="0.2">
      <c r="A209" s="2">
        <v>56808</v>
      </c>
      <c r="B209" s="2" t="s">
        <v>652</v>
      </c>
      <c r="C209" s="11">
        <v>50.011966000000001</v>
      </c>
      <c r="D209" s="11">
        <v>19.751681000000001</v>
      </c>
      <c r="E209" s="2" t="s">
        <v>683</v>
      </c>
      <c r="F209" s="11">
        <v>30.260285</v>
      </c>
      <c r="G209" s="11" t="s">
        <v>708</v>
      </c>
      <c r="H209" s="15">
        <v>0.60506089682617159</v>
      </c>
      <c r="I209" s="2">
        <v>19876</v>
      </c>
      <c r="J209" s="2" t="s">
        <v>377</v>
      </c>
      <c r="K209" s="2" t="s">
        <v>11</v>
      </c>
      <c r="L209" s="2" t="s">
        <v>378</v>
      </c>
      <c r="M209" s="2" t="s">
        <v>653</v>
      </c>
      <c r="N209" s="2" t="s">
        <v>85</v>
      </c>
      <c r="O209" s="2" t="s">
        <v>25</v>
      </c>
      <c r="P209" s="2">
        <v>1</v>
      </c>
      <c r="Q209" s="2">
        <v>8</v>
      </c>
      <c r="R209" t="s">
        <v>723</v>
      </c>
      <c r="S209" t="s">
        <v>723</v>
      </c>
      <c r="T209" s="2">
        <v>668</v>
      </c>
      <c r="U209" s="2">
        <v>610</v>
      </c>
      <c r="V209" s="2">
        <v>36.916389000000002</v>
      </c>
      <c r="W209" s="2">
        <v>-82.338054999999997</v>
      </c>
    </row>
    <row r="210" spans="1:23" x14ac:dyDescent="0.2">
      <c r="A210" s="3" t="s">
        <v>654</v>
      </c>
      <c r="B210" s="2" t="s">
        <v>655</v>
      </c>
      <c r="C210" s="12">
        <v>27.673002212794</v>
      </c>
      <c r="D210" s="12">
        <v>16.434965999999999</v>
      </c>
      <c r="E210" s="5" t="s">
        <v>683</v>
      </c>
      <c r="F210" s="12">
        <v>11.238036212794</v>
      </c>
      <c r="G210" s="12" t="s">
        <v>708</v>
      </c>
      <c r="H210" s="14">
        <v>0.40610108460145111</v>
      </c>
      <c r="I210" s="2">
        <v>19545</v>
      </c>
      <c r="J210" s="2" t="s">
        <v>571</v>
      </c>
      <c r="K210" s="2" t="s">
        <v>11</v>
      </c>
      <c r="L210" s="2" t="s">
        <v>411</v>
      </c>
      <c r="M210" s="2" t="s">
        <v>476</v>
      </c>
      <c r="N210" s="2" t="s">
        <v>71</v>
      </c>
      <c r="O210" s="2" t="s">
        <v>656</v>
      </c>
      <c r="P210" s="2">
        <v>3</v>
      </c>
      <c r="Q210" s="3">
        <v>12.7242525</v>
      </c>
      <c r="T210" s="3">
        <v>301</v>
      </c>
      <c r="U210" s="3">
        <v>275</v>
      </c>
      <c r="V210" s="2">
        <v>44.285800000000002</v>
      </c>
      <c r="W210" s="2">
        <v>-105.38330000000001</v>
      </c>
    </row>
    <row r="211" spans="1:23" x14ac:dyDescent="0.2">
      <c r="A211" s="3" t="s">
        <v>657</v>
      </c>
      <c r="B211" s="3" t="s">
        <v>658</v>
      </c>
      <c r="C211" s="12">
        <v>31.921332822760206</v>
      </c>
      <c r="D211" s="12">
        <v>17.908235000000001</v>
      </c>
      <c r="E211" t="s">
        <v>683</v>
      </c>
      <c r="F211" s="12">
        <v>14.013097822760205</v>
      </c>
      <c r="G211" s="12" t="s">
        <v>708</v>
      </c>
      <c r="H211" s="14">
        <v>0.43898849401328055</v>
      </c>
      <c r="I211" s="3" t="s">
        <v>659</v>
      </c>
      <c r="J211" s="3" t="s">
        <v>660</v>
      </c>
      <c r="K211" s="3" t="s">
        <v>661</v>
      </c>
      <c r="L211" s="3" t="s">
        <v>625</v>
      </c>
      <c r="M211" s="3" t="s">
        <v>662</v>
      </c>
      <c r="N211" s="3" t="s">
        <v>627</v>
      </c>
      <c r="O211" s="3" t="s">
        <v>663</v>
      </c>
      <c r="P211" s="3">
        <v>3</v>
      </c>
      <c r="Q211" s="3">
        <v>34.863891299999999</v>
      </c>
      <c r="T211" s="3">
        <v>1693.5</v>
      </c>
      <c r="U211" s="3">
        <v>1518</v>
      </c>
      <c r="V211">
        <v>45.883099999999999</v>
      </c>
      <c r="W211">
        <v>-106.614</v>
      </c>
    </row>
  </sheetData>
  <autoFilter ref="A1:W1" xr:uid="{AFF2446E-C841-CA42-94CE-D31CC0EDC20E}">
    <sortState xmlns:xlrd2="http://schemas.microsoft.com/office/spreadsheetml/2017/richdata2" ref="A2:W212">
      <sortCondition ref="A1:A21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8D39-C03D-2A44-B16A-BF4E28DD7C04}">
  <dimension ref="A1:L212"/>
  <sheetViews>
    <sheetView topLeftCell="C1" workbookViewId="0">
      <pane ySplit="1" topLeftCell="A2" activePane="bottomLeft" state="frozen"/>
      <selection pane="bottomLeft" activeCell="A205" sqref="A205:XFD205"/>
    </sheetView>
  </sheetViews>
  <sheetFormatPr baseColWidth="10" defaultRowHeight="16" x14ac:dyDescent="0.2"/>
  <cols>
    <col min="2" max="2" width="36.33203125" bestFit="1" customWidth="1"/>
    <col min="3" max="3" width="24.83203125" bestFit="1" customWidth="1"/>
    <col min="4" max="4" width="31.33203125" style="12" bestFit="1" customWidth="1"/>
    <col min="5" max="5" width="38" style="12" bestFit="1" customWidth="1"/>
    <col min="6" max="6" width="17.5" style="12" bestFit="1" customWidth="1"/>
    <col min="7" max="7" width="15" style="12" bestFit="1" customWidth="1"/>
    <col min="8" max="8" width="36.33203125" style="12" bestFit="1" customWidth="1"/>
    <col min="9" max="9" width="16.33203125" bestFit="1" customWidth="1"/>
    <col min="10" max="10" width="14.33203125" customWidth="1"/>
  </cols>
  <sheetData>
    <row r="1" spans="1:10" ht="17" x14ac:dyDescent="0.2">
      <c r="A1" s="1" t="s">
        <v>0</v>
      </c>
      <c r="B1" s="1" t="s">
        <v>1</v>
      </c>
      <c r="C1" s="1" t="s">
        <v>669</v>
      </c>
      <c r="D1" s="10" t="s">
        <v>700</v>
      </c>
      <c r="E1" s="10" t="s">
        <v>670</v>
      </c>
      <c r="F1" s="10" t="s">
        <v>671</v>
      </c>
      <c r="G1" s="10" t="s">
        <v>675</v>
      </c>
      <c r="H1" s="10" t="s">
        <v>677</v>
      </c>
      <c r="I1" s="1" t="s">
        <v>676</v>
      </c>
      <c r="J1" s="16" t="s">
        <v>2</v>
      </c>
    </row>
    <row r="2" spans="1:10" x14ac:dyDescent="0.2">
      <c r="A2" s="2">
        <v>3</v>
      </c>
      <c r="B2" s="2" t="s">
        <v>9</v>
      </c>
      <c r="C2" s="4">
        <v>3870545</v>
      </c>
      <c r="D2" s="11">
        <v>6.839734</v>
      </c>
      <c r="E2" s="11">
        <v>6.197254</v>
      </c>
      <c r="F2" s="11" t="s">
        <v>672</v>
      </c>
      <c r="G2" s="11">
        <v>33.593955999999999</v>
      </c>
      <c r="H2" s="11">
        <v>46.630944</v>
      </c>
      <c r="I2" s="2">
        <v>37.051827000000003</v>
      </c>
      <c r="J2" s="2" t="s">
        <v>12</v>
      </c>
    </row>
    <row r="3" spans="1:10" x14ac:dyDescent="0.2">
      <c r="A3" s="2">
        <v>26</v>
      </c>
      <c r="B3" s="2" t="s">
        <v>16</v>
      </c>
      <c r="C3" s="4">
        <v>3424914</v>
      </c>
      <c r="D3" s="11">
        <v>6.1707830000000001</v>
      </c>
      <c r="E3" s="11">
        <v>8.6998259999999998</v>
      </c>
      <c r="F3" s="11" t="s">
        <v>672</v>
      </c>
      <c r="G3" s="11">
        <v>42.303696000000002</v>
      </c>
      <c r="H3" s="11">
        <v>57.174304999999997</v>
      </c>
      <c r="I3" s="2">
        <v>41.068479000000004</v>
      </c>
      <c r="J3" s="2" t="s">
        <v>12</v>
      </c>
    </row>
    <row r="4" spans="1:10" x14ac:dyDescent="0.2">
      <c r="A4" s="2">
        <v>59</v>
      </c>
      <c r="B4" s="2" t="s">
        <v>19</v>
      </c>
      <c r="C4" s="4">
        <v>422232</v>
      </c>
      <c r="D4" s="11">
        <v>5.4453760000000004</v>
      </c>
      <c r="E4" s="11">
        <v>11.593752</v>
      </c>
      <c r="F4" s="11" t="s">
        <v>672</v>
      </c>
      <c r="G4" s="11">
        <v>17.849394</v>
      </c>
      <c r="H4" s="11">
        <v>34.888522000000002</v>
      </c>
      <c r="I4" s="2">
        <v>43.897995999999999</v>
      </c>
      <c r="J4" s="2" t="s">
        <v>22</v>
      </c>
    </row>
    <row r="5" spans="1:10" x14ac:dyDescent="0.2">
      <c r="A5" s="2">
        <v>60</v>
      </c>
      <c r="B5" s="2" t="s">
        <v>26</v>
      </c>
      <c r="C5" s="4">
        <v>1299367</v>
      </c>
      <c r="D5" s="11">
        <v>4.5973199999999999</v>
      </c>
      <c r="E5" s="11">
        <v>12.489348</v>
      </c>
      <c r="F5" s="11" t="s">
        <v>672</v>
      </c>
      <c r="G5" s="11">
        <v>21.517654</v>
      </c>
      <c r="H5" s="11">
        <v>38.604322000000003</v>
      </c>
      <c r="I5" s="2">
        <v>45.738379999999999</v>
      </c>
      <c r="J5" s="2" t="s">
        <v>22</v>
      </c>
    </row>
    <row r="6" spans="1:10" x14ac:dyDescent="0.2">
      <c r="A6" s="2">
        <v>108</v>
      </c>
      <c r="B6" s="2" t="s">
        <v>30</v>
      </c>
      <c r="C6" s="4">
        <v>1599571</v>
      </c>
      <c r="D6" s="11">
        <v>4.5648350000000004</v>
      </c>
      <c r="E6" s="11">
        <v>8.1570750000000007</v>
      </c>
      <c r="F6" s="11" t="s">
        <v>672</v>
      </c>
      <c r="G6" s="11">
        <v>14.320314</v>
      </c>
      <c r="H6" s="11">
        <v>27.042224000000001</v>
      </c>
      <c r="I6" s="2">
        <v>52.365766999999998</v>
      </c>
      <c r="J6" s="2" t="s">
        <v>33</v>
      </c>
    </row>
    <row r="7" spans="1:10" x14ac:dyDescent="0.2">
      <c r="A7" s="2">
        <v>113</v>
      </c>
      <c r="B7" s="2" t="s">
        <v>35</v>
      </c>
      <c r="C7" s="4">
        <v>1926547</v>
      </c>
      <c r="D7" s="11">
        <v>4.9077339999999996</v>
      </c>
      <c r="E7" s="11">
        <v>6.1252810000000002</v>
      </c>
      <c r="F7" s="11" t="s">
        <v>672</v>
      </c>
      <c r="G7" s="11">
        <v>25.104665000000001</v>
      </c>
      <c r="H7" s="11">
        <v>36.137680000000003</v>
      </c>
      <c r="I7" s="2">
        <v>51.637816000000001</v>
      </c>
      <c r="J7" s="2" t="s">
        <v>37</v>
      </c>
    </row>
    <row r="8" spans="1:10" x14ac:dyDescent="0.2">
      <c r="A8" s="2">
        <v>130</v>
      </c>
      <c r="B8" s="2" t="s">
        <v>41</v>
      </c>
      <c r="C8" s="4">
        <v>7356688</v>
      </c>
      <c r="D8" s="11">
        <v>6.3937970000000002</v>
      </c>
      <c r="E8" s="11">
        <v>5.3895520000000001</v>
      </c>
      <c r="F8" s="11" t="s">
        <v>672</v>
      </c>
      <c r="G8" s="11">
        <v>29.069868</v>
      </c>
      <c r="H8" s="11">
        <v>40.853217000000001</v>
      </c>
      <c r="I8" s="2">
        <v>35.136795999999997</v>
      </c>
      <c r="J8" s="2" t="s">
        <v>44</v>
      </c>
    </row>
    <row r="9" spans="1:10" x14ac:dyDescent="0.2">
      <c r="A9" s="2">
        <v>136</v>
      </c>
      <c r="B9" s="2" t="s">
        <v>47</v>
      </c>
      <c r="C9" s="4">
        <v>6550658</v>
      </c>
      <c r="D9" s="11">
        <v>4.5686169999999997</v>
      </c>
      <c r="E9" s="11">
        <v>4.8795710000000003</v>
      </c>
      <c r="F9" s="11" t="s">
        <v>672</v>
      </c>
      <c r="G9" s="11">
        <v>25.380997000000001</v>
      </c>
      <c r="H9" s="11">
        <v>34.829185000000003</v>
      </c>
      <c r="I9" s="2">
        <v>52.322418999999996</v>
      </c>
      <c r="J9" s="2" t="s">
        <v>49</v>
      </c>
    </row>
    <row r="10" spans="1:10" x14ac:dyDescent="0.2">
      <c r="A10" s="2">
        <v>160</v>
      </c>
      <c r="B10" s="2" t="s">
        <v>52</v>
      </c>
      <c r="C10" s="4">
        <v>1222875</v>
      </c>
      <c r="D10" s="11">
        <v>3.7034039999999999</v>
      </c>
      <c r="E10" s="11">
        <v>7.4988140000000003</v>
      </c>
      <c r="F10" s="11" t="s">
        <v>672</v>
      </c>
      <c r="G10" s="11">
        <v>30.429538000000001</v>
      </c>
      <c r="H10" s="11">
        <v>41.631756000000003</v>
      </c>
      <c r="I10" s="2">
        <v>68.430197000000007</v>
      </c>
      <c r="J10" s="2" t="s">
        <v>37</v>
      </c>
    </row>
    <row r="11" spans="1:10" x14ac:dyDescent="0.2">
      <c r="A11" s="2">
        <v>165</v>
      </c>
      <c r="B11" s="2" t="s">
        <v>57</v>
      </c>
      <c r="C11" s="4">
        <v>1214266</v>
      </c>
      <c r="D11" s="11">
        <v>10.243522</v>
      </c>
      <c r="E11" s="11">
        <v>6.197254</v>
      </c>
      <c r="F11" s="11" t="s">
        <v>672</v>
      </c>
      <c r="G11" s="11">
        <v>17.583168000000001</v>
      </c>
      <c r="H11" s="11">
        <v>34.023944</v>
      </c>
      <c r="I11" s="2">
        <v>23.335832</v>
      </c>
      <c r="J11" s="2" t="s">
        <v>59</v>
      </c>
    </row>
    <row r="12" spans="1:10" x14ac:dyDescent="0.2">
      <c r="A12" s="2">
        <v>298</v>
      </c>
      <c r="B12" s="2" t="s">
        <v>62</v>
      </c>
      <c r="C12" s="4">
        <v>5702129</v>
      </c>
      <c r="D12" s="11">
        <v>6.7930440000000001</v>
      </c>
      <c r="E12" s="11">
        <v>12.18445</v>
      </c>
      <c r="F12" s="11" t="s">
        <v>673</v>
      </c>
      <c r="G12" s="11">
        <v>21.387848999999999</v>
      </c>
      <c r="H12" s="11">
        <v>40.365343000000003</v>
      </c>
      <c r="I12" s="2">
        <v>35.189100000000003</v>
      </c>
      <c r="J12" s="2" t="s">
        <v>65</v>
      </c>
    </row>
    <row r="13" spans="1:10" x14ac:dyDescent="0.2">
      <c r="A13" s="2">
        <v>470</v>
      </c>
      <c r="B13" s="2" t="s">
        <v>67</v>
      </c>
      <c r="C13" s="4">
        <v>8175602</v>
      </c>
      <c r="D13" s="11">
        <v>3.9364319999999999</v>
      </c>
      <c r="E13" s="11">
        <v>6.0097899999999997</v>
      </c>
      <c r="F13" s="11" t="s">
        <v>672</v>
      </c>
      <c r="G13" s="11">
        <v>14.739737</v>
      </c>
      <c r="H13" s="11">
        <v>24.685960000000001</v>
      </c>
      <c r="I13" s="2">
        <v>57.071356999999999</v>
      </c>
      <c r="J13" s="2" t="s">
        <v>69</v>
      </c>
    </row>
    <row r="14" spans="1:10" x14ac:dyDescent="0.2">
      <c r="A14" s="2">
        <v>525</v>
      </c>
      <c r="B14" s="2" t="s">
        <v>73</v>
      </c>
      <c r="C14" s="4">
        <v>2474838</v>
      </c>
      <c r="D14" s="11">
        <v>4.1747699999999996</v>
      </c>
      <c r="E14" s="11">
        <v>6.2706140000000001</v>
      </c>
      <c r="F14" s="11" t="s">
        <v>672</v>
      </c>
      <c r="G14" s="11">
        <v>21.776710000000001</v>
      </c>
      <c r="H14" s="11">
        <v>32.222093999999998</v>
      </c>
      <c r="I14" s="2">
        <v>60.703857999999997</v>
      </c>
      <c r="J14" s="2" t="s">
        <v>69</v>
      </c>
    </row>
    <row r="15" spans="1:10" x14ac:dyDescent="0.2">
      <c r="A15" s="2">
        <v>564</v>
      </c>
      <c r="B15" s="2" t="s">
        <v>77</v>
      </c>
      <c r="C15" s="4">
        <v>4573755</v>
      </c>
      <c r="D15" s="11">
        <v>3.9973109999999998</v>
      </c>
      <c r="E15" s="11">
        <v>5.3251499999999998</v>
      </c>
      <c r="F15" s="11" t="s">
        <v>672</v>
      </c>
      <c r="G15" s="11">
        <v>30.904665000000001</v>
      </c>
      <c r="H15" s="11">
        <v>40.227125000000001</v>
      </c>
      <c r="I15" s="2">
        <v>56.202168999999998</v>
      </c>
      <c r="J15" s="2" t="s">
        <v>49</v>
      </c>
    </row>
    <row r="16" spans="1:10" x14ac:dyDescent="0.2">
      <c r="A16" s="2">
        <v>594</v>
      </c>
      <c r="B16" s="2" t="s">
        <v>81</v>
      </c>
      <c r="C16" s="4">
        <v>284499</v>
      </c>
      <c r="D16" s="11">
        <v>34.763215000000002</v>
      </c>
      <c r="E16" s="11">
        <v>5.9513020000000001</v>
      </c>
      <c r="F16" s="11" t="s">
        <v>673</v>
      </c>
      <c r="G16" s="11">
        <v>49.228876999999997</v>
      </c>
      <c r="H16" s="11">
        <v>89.943393999999998</v>
      </c>
      <c r="I16" s="2">
        <v>7.2900239999999998</v>
      </c>
      <c r="J16" s="2" t="s">
        <v>83</v>
      </c>
    </row>
    <row r="17" spans="1:10" x14ac:dyDescent="0.2">
      <c r="A17" s="2">
        <v>602</v>
      </c>
      <c r="B17" s="2" t="s">
        <v>87</v>
      </c>
      <c r="C17" s="4">
        <v>2470805</v>
      </c>
      <c r="D17" s="11">
        <v>11.612405000000001</v>
      </c>
      <c r="E17" s="11">
        <v>9.8955059999999992</v>
      </c>
      <c r="F17" s="11" t="s">
        <v>673</v>
      </c>
      <c r="G17" s="11">
        <v>32.338472000000003</v>
      </c>
      <c r="H17" s="11">
        <v>53.846383000000003</v>
      </c>
      <c r="I17" s="2">
        <v>20.584978</v>
      </c>
      <c r="J17" s="2" t="s">
        <v>89</v>
      </c>
    </row>
    <row r="18" spans="1:10" x14ac:dyDescent="0.2">
      <c r="A18" s="2">
        <v>628</v>
      </c>
      <c r="B18" s="2" t="s">
        <v>91</v>
      </c>
      <c r="C18" s="4">
        <v>5042303</v>
      </c>
      <c r="D18" s="11">
        <v>6.1395949999999999</v>
      </c>
      <c r="E18" s="11">
        <v>6.4433759999999998</v>
      </c>
      <c r="F18" s="11" t="s">
        <v>672</v>
      </c>
      <c r="G18" s="11">
        <v>41.233325999999998</v>
      </c>
      <c r="H18" s="11">
        <v>53.816296999999999</v>
      </c>
      <c r="I18" s="2">
        <v>38.934345999999998</v>
      </c>
      <c r="J18" s="2" t="s">
        <v>49</v>
      </c>
    </row>
    <row r="19" spans="1:10" x14ac:dyDescent="0.2">
      <c r="A19" s="2">
        <v>645</v>
      </c>
      <c r="B19" s="2" t="s">
        <v>96</v>
      </c>
      <c r="C19" s="4">
        <v>1632101</v>
      </c>
      <c r="D19" s="11">
        <v>6.2354229999999999</v>
      </c>
      <c r="E19" s="11">
        <v>12.10788</v>
      </c>
      <c r="F19" s="11" t="s">
        <v>672</v>
      </c>
      <c r="G19" s="11">
        <v>31.038633000000001</v>
      </c>
      <c r="H19" s="11">
        <v>49.381936000000003</v>
      </c>
      <c r="I19" s="2">
        <v>38.335988</v>
      </c>
      <c r="J19" s="2" t="s">
        <v>49</v>
      </c>
    </row>
    <row r="20" spans="1:10" x14ac:dyDescent="0.2">
      <c r="A20" s="2">
        <v>667</v>
      </c>
      <c r="B20" s="2" t="s">
        <v>101</v>
      </c>
      <c r="C20" s="4">
        <v>1623464</v>
      </c>
      <c r="D20" s="11">
        <v>8.598096</v>
      </c>
      <c r="E20" s="11">
        <v>5.5326230000000001</v>
      </c>
      <c r="F20" s="11" t="s">
        <v>672</v>
      </c>
      <c r="G20" s="11">
        <v>49.104049000000003</v>
      </c>
      <c r="H20" s="11">
        <v>63.234768000000003</v>
      </c>
      <c r="I20" s="2">
        <v>31.147385</v>
      </c>
      <c r="J20" s="2" t="s">
        <v>49</v>
      </c>
    </row>
    <row r="21" spans="1:10" x14ac:dyDescent="0.2">
      <c r="A21" s="2">
        <v>703</v>
      </c>
      <c r="B21" s="2" t="s">
        <v>104</v>
      </c>
      <c r="C21" s="4">
        <v>9452106</v>
      </c>
      <c r="D21" s="11">
        <v>8.2171020000000006</v>
      </c>
      <c r="E21" s="11">
        <v>8.4447469999999996</v>
      </c>
      <c r="F21" s="11" t="s">
        <v>672</v>
      </c>
      <c r="G21" s="11">
        <v>27.760456000000001</v>
      </c>
      <c r="H21" s="11">
        <v>44.422303999999997</v>
      </c>
      <c r="I21" s="2">
        <v>30.841123</v>
      </c>
      <c r="J21" s="2" t="s">
        <v>106</v>
      </c>
    </row>
    <row r="22" spans="1:10" x14ac:dyDescent="0.2">
      <c r="A22" s="2">
        <v>856</v>
      </c>
      <c r="B22" s="2" t="s">
        <v>109</v>
      </c>
      <c r="C22" s="4">
        <v>2713868</v>
      </c>
      <c r="D22" s="11">
        <v>5.2705070000000003</v>
      </c>
      <c r="E22" s="11">
        <v>4.9986680000000003</v>
      </c>
      <c r="F22" s="11" t="s">
        <v>673</v>
      </c>
      <c r="G22" s="11">
        <v>20.578144000000002</v>
      </c>
      <c r="H22" s="11">
        <v>30.847318999999999</v>
      </c>
      <c r="I22" s="2">
        <v>48.083545000000001</v>
      </c>
      <c r="J22" s="2" t="s">
        <v>111</v>
      </c>
    </row>
    <row r="23" spans="1:10" x14ac:dyDescent="0.2">
      <c r="A23" s="2">
        <v>876</v>
      </c>
      <c r="B23" s="2" t="s">
        <v>115</v>
      </c>
      <c r="C23" s="4">
        <v>3933111</v>
      </c>
      <c r="D23" s="11">
        <v>7.8674970000000002</v>
      </c>
      <c r="E23" s="11">
        <v>8.7945180000000001</v>
      </c>
      <c r="F23" s="11" t="s">
        <v>673</v>
      </c>
      <c r="G23" s="11">
        <v>21.782910000000001</v>
      </c>
      <c r="H23" s="11">
        <v>38.444926000000002</v>
      </c>
      <c r="I23" s="2">
        <v>34.039824000000003</v>
      </c>
      <c r="J23" s="2" t="s">
        <v>111</v>
      </c>
    </row>
    <row r="24" spans="1:10" x14ac:dyDescent="0.2">
      <c r="A24" s="2">
        <v>879</v>
      </c>
      <c r="B24" s="2" t="s">
        <v>118</v>
      </c>
      <c r="C24" s="4">
        <v>2701322</v>
      </c>
      <c r="D24" s="11">
        <v>14.674415</v>
      </c>
      <c r="E24" s="11">
        <v>8.3770140000000008</v>
      </c>
      <c r="F24" s="11" t="s">
        <v>673</v>
      </c>
      <c r="G24" s="11">
        <v>24.052852999999999</v>
      </c>
      <c r="H24" s="11">
        <v>47.104281999999998</v>
      </c>
      <c r="I24" s="2">
        <v>17.269829999999999</v>
      </c>
      <c r="J24" s="2" t="s">
        <v>111</v>
      </c>
    </row>
    <row r="25" spans="1:10" x14ac:dyDescent="0.2">
      <c r="A25" s="2">
        <v>883</v>
      </c>
      <c r="B25" s="2" t="s">
        <v>122</v>
      </c>
      <c r="C25" s="4">
        <v>2085573</v>
      </c>
      <c r="D25" s="11">
        <v>7.6682439999999996</v>
      </c>
      <c r="E25" s="11">
        <v>5.9513020000000001</v>
      </c>
      <c r="F25" s="11" t="s">
        <v>673</v>
      </c>
      <c r="G25" s="11">
        <v>20.922083000000001</v>
      </c>
      <c r="H25" s="11">
        <v>34.541629</v>
      </c>
      <c r="I25" s="2">
        <v>34.924323000000001</v>
      </c>
      <c r="J25" s="2" t="s">
        <v>111</v>
      </c>
    </row>
    <row r="26" spans="1:10" x14ac:dyDescent="0.2">
      <c r="A26" s="2">
        <v>884</v>
      </c>
      <c r="B26" s="2" t="s">
        <v>125</v>
      </c>
      <c r="C26" s="4">
        <v>694080</v>
      </c>
      <c r="D26" s="11">
        <v>20.226002999999999</v>
      </c>
      <c r="E26" s="11">
        <v>14.957763</v>
      </c>
      <c r="F26" s="11" t="s">
        <v>673</v>
      </c>
      <c r="G26" s="11">
        <v>21.5487</v>
      </c>
      <c r="H26" s="11">
        <v>56.732467</v>
      </c>
      <c r="I26" s="2">
        <v>13.240788</v>
      </c>
      <c r="J26" s="2" t="s">
        <v>111</v>
      </c>
    </row>
    <row r="27" spans="1:10" x14ac:dyDescent="0.2">
      <c r="A27" s="2">
        <v>887</v>
      </c>
      <c r="B27" s="2" t="s">
        <v>127</v>
      </c>
      <c r="C27" s="4">
        <v>5066616</v>
      </c>
      <c r="D27" s="11">
        <v>5.36592</v>
      </c>
      <c r="E27" s="11">
        <v>8.0300519999999995</v>
      </c>
      <c r="F27" s="11" t="s">
        <v>673</v>
      </c>
      <c r="G27" s="11">
        <v>21.418246</v>
      </c>
      <c r="H27" s="11">
        <v>34.814216999999999</v>
      </c>
      <c r="I27" s="2">
        <v>52.589635999999999</v>
      </c>
      <c r="J27" s="2" t="s">
        <v>111</v>
      </c>
    </row>
    <row r="28" spans="1:10" x14ac:dyDescent="0.2">
      <c r="A28" s="2">
        <v>889</v>
      </c>
      <c r="B28" s="2" t="s">
        <v>132</v>
      </c>
      <c r="C28" s="4">
        <v>6885339</v>
      </c>
      <c r="D28" s="11">
        <v>4.0612550000000001</v>
      </c>
      <c r="E28" s="11">
        <v>9.1791809999999998</v>
      </c>
      <c r="F28" s="11" t="s">
        <v>673</v>
      </c>
      <c r="G28" s="11">
        <v>20.339979</v>
      </c>
      <c r="H28" s="11">
        <v>33.580415000000002</v>
      </c>
      <c r="I28" s="2">
        <v>62.400571999999997</v>
      </c>
      <c r="J28" s="2" t="s">
        <v>111</v>
      </c>
    </row>
    <row r="29" spans="1:10" x14ac:dyDescent="0.2">
      <c r="A29" s="2">
        <v>963</v>
      </c>
      <c r="B29" s="2" t="s">
        <v>135</v>
      </c>
      <c r="C29" s="4">
        <v>1225024</v>
      </c>
      <c r="D29" s="11">
        <v>7.0268269999999999</v>
      </c>
      <c r="E29" s="11">
        <v>18.655193000000001</v>
      </c>
      <c r="F29" s="11" t="s">
        <v>672</v>
      </c>
      <c r="G29" s="11">
        <v>18.797291999999999</v>
      </c>
      <c r="H29" s="11">
        <v>44.479312</v>
      </c>
      <c r="I29" s="2">
        <v>31.971404</v>
      </c>
      <c r="J29" s="2" t="s">
        <v>111</v>
      </c>
    </row>
    <row r="30" spans="1:10" x14ac:dyDescent="0.2">
      <c r="A30" s="2">
        <v>976</v>
      </c>
      <c r="B30" s="2" t="s">
        <v>139</v>
      </c>
      <c r="C30" s="4">
        <v>625673</v>
      </c>
      <c r="D30" s="11">
        <v>3.7120669999999998</v>
      </c>
      <c r="E30" s="11">
        <v>6.5779170000000002</v>
      </c>
      <c r="F30" s="11" t="s">
        <v>672</v>
      </c>
      <c r="G30" s="11">
        <v>22.788315999999998</v>
      </c>
      <c r="H30" s="11">
        <v>33.078299999999999</v>
      </c>
      <c r="I30" s="2">
        <v>72.145312000000004</v>
      </c>
      <c r="J30" s="2" t="s">
        <v>111</v>
      </c>
    </row>
    <row r="31" spans="1:10" x14ac:dyDescent="0.2">
      <c r="A31" s="2">
        <v>983</v>
      </c>
      <c r="B31" s="2" t="s">
        <v>143</v>
      </c>
      <c r="C31" s="4">
        <v>5034223</v>
      </c>
      <c r="D31" s="11">
        <v>6.4021670000000004</v>
      </c>
      <c r="E31" s="11">
        <v>15.27238</v>
      </c>
      <c r="F31" s="11" t="s">
        <v>672</v>
      </c>
      <c r="G31" s="11">
        <v>26.404578999999998</v>
      </c>
      <c r="H31" s="11">
        <v>48.079124999999998</v>
      </c>
      <c r="I31" s="2">
        <v>44.077542000000001</v>
      </c>
      <c r="J31" s="2" t="s">
        <v>145</v>
      </c>
    </row>
    <row r="32" spans="1:10" x14ac:dyDescent="0.2">
      <c r="A32" s="2">
        <v>994</v>
      </c>
      <c r="B32" s="2" t="s">
        <v>148</v>
      </c>
      <c r="C32" s="4">
        <v>7797292</v>
      </c>
      <c r="D32" s="11">
        <v>5.3102049999999998</v>
      </c>
      <c r="E32" s="11">
        <v>5.1246299999999998</v>
      </c>
      <c r="F32" s="11" t="s">
        <v>672</v>
      </c>
      <c r="G32" s="11">
        <v>21.202660999999999</v>
      </c>
      <c r="H32" s="11">
        <v>31.637495999999999</v>
      </c>
      <c r="I32" s="2">
        <v>47.724080999999998</v>
      </c>
      <c r="J32" s="2" t="s">
        <v>145</v>
      </c>
    </row>
    <row r="33" spans="1:10" x14ac:dyDescent="0.2">
      <c r="A33" s="2">
        <v>997</v>
      </c>
      <c r="B33" s="2" t="s">
        <v>152</v>
      </c>
      <c r="C33" s="4">
        <v>1485359</v>
      </c>
      <c r="D33" s="11">
        <v>8.0707760000000004</v>
      </c>
      <c r="E33" s="11">
        <v>10.242445</v>
      </c>
      <c r="F33" s="11" t="s">
        <v>672</v>
      </c>
      <c r="G33" s="11">
        <v>24.604547</v>
      </c>
      <c r="H33" s="11">
        <v>42.917768000000002</v>
      </c>
      <c r="I33" s="2">
        <v>31.400283000000002</v>
      </c>
      <c r="J33" s="2" t="s">
        <v>145</v>
      </c>
    </row>
    <row r="34" spans="1:10" x14ac:dyDescent="0.2">
      <c r="A34" s="2">
        <v>1001</v>
      </c>
      <c r="B34" s="2" t="s">
        <v>156</v>
      </c>
      <c r="C34" s="4">
        <v>4562813</v>
      </c>
      <c r="D34" s="11">
        <v>5.1670759999999998</v>
      </c>
      <c r="E34" s="11">
        <v>9.0894300000000001</v>
      </c>
      <c r="F34" s="11" t="s">
        <v>672</v>
      </c>
      <c r="G34" s="11">
        <v>26.462152</v>
      </c>
      <c r="H34" s="11">
        <v>40.718657</v>
      </c>
      <c r="I34" s="2">
        <v>49.046050999999999</v>
      </c>
      <c r="J34" s="2" t="s">
        <v>145</v>
      </c>
    </row>
    <row r="35" spans="1:10" x14ac:dyDescent="0.2">
      <c r="A35" s="2">
        <v>1012</v>
      </c>
      <c r="B35" s="2" t="s">
        <v>159</v>
      </c>
      <c r="C35" s="4">
        <v>2118170</v>
      </c>
      <c r="D35" s="11">
        <v>3.8663470000000002</v>
      </c>
      <c r="E35" s="11">
        <v>17.251612000000002</v>
      </c>
      <c r="F35" s="11" t="s">
        <v>672</v>
      </c>
      <c r="G35" s="11">
        <v>25.103513</v>
      </c>
      <c r="H35" s="11">
        <v>46.221473000000003</v>
      </c>
      <c r="I35" s="2">
        <v>65.546279999999996</v>
      </c>
      <c r="J35" s="2" t="s">
        <v>145</v>
      </c>
    </row>
    <row r="36" spans="1:10" x14ac:dyDescent="0.2">
      <c r="A36" s="2">
        <v>1040</v>
      </c>
      <c r="B36" s="2" t="s">
        <v>163</v>
      </c>
      <c r="C36" s="4">
        <v>27965</v>
      </c>
      <c r="D36" s="11">
        <v>78.773251999999999</v>
      </c>
      <c r="E36" s="11">
        <v>8.1570750000000007</v>
      </c>
      <c r="F36" s="11" t="s">
        <v>672</v>
      </c>
      <c r="G36" s="11">
        <v>56.916445000000003</v>
      </c>
      <c r="H36" s="11">
        <v>143.84677199999999</v>
      </c>
      <c r="I36" s="2">
        <v>3.3997350000000002</v>
      </c>
      <c r="J36" s="2" t="s">
        <v>145</v>
      </c>
    </row>
    <row r="37" spans="1:10" x14ac:dyDescent="0.2">
      <c r="A37" s="2">
        <v>1047</v>
      </c>
      <c r="B37" s="2" t="s">
        <v>166</v>
      </c>
      <c r="C37" s="4">
        <v>608124</v>
      </c>
      <c r="D37" s="11">
        <v>10.020818</v>
      </c>
      <c r="E37" s="11">
        <v>8.1570750000000007</v>
      </c>
      <c r="F37" s="11" t="s">
        <v>672</v>
      </c>
      <c r="G37" s="11">
        <v>22.402494999999998</v>
      </c>
      <c r="H37" s="11">
        <v>40.580387999999999</v>
      </c>
      <c r="I37" s="2">
        <v>25.289816999999999</v>
      </c>
      <c r="J37" s="2" t="s">
        <v>168</v>
      </c>
    </row>
    <row r="38" spans="1:10" x14ac:dyDescent="0.2">
      <c r="A38" s="2">
        <v>1073</v>
      </c>
      <c r="B38" s="2" t="s">
        <v>170</v>
      </c>
      <c r="C38" s="4">
        <v>49130</v>
      </c>
      <c r="D38" s="11">
        <v>30.847059000000002</v>
      </c>
      <c r="E38" s="11">
        <v>6.7153390000000002</v>
      </c>
      <c r="F38" s="11" t="s">
        <v>672</v>
      </c>
      <c r="G38" s="11">
        <v>43.860937999999997</v>
      </c>
      <c r="H38" s="11">
        <v>81.423336000000006</v>
      </c>
      <c r="I38" s="2">
        <v>8.6818069999999992</v>
      </c>
      <c r="J38" s="2" t="s">
        <v>168</v>
      </c>
    </row>
    <row r="39" spans="1:10" x14ac:dyDescent="0.2">
      <c r="A39" s="2">
        <v>1082</v>
      </c>
      <c r="B39" s="2" t="s">
        <v>172</v>
      </c>
      <c r="C39" s="4">
        <v>6362848</v>
      </c>
      <c r="D39" s="11">
        <v>5.0981170000000002</v>
      </c>
      <c r="E39" s="11">
        <v>5.2166769999999998</v>
      </c>
      <c r="F39" s="11" t="s">
        <v>672</v>
      </c>
      <c r="G39" s="11">
        <v>14.391985</v>
      </c>
      <c r="H39" s="11">
        <v>24.706779000000001</v>
      </c>
      <c r="I39" s="2">
        <v>44.066766000000001</v>
      </c>
      <c r="J39" s="2" t="s">
        <v>168</v>
      </c>
    </row>
    <row r="40" spans="1:10" x14ac:dyDescent="0.2">
      <c r="A40" s="2">
        <v>1091</v>
      </c>
      <c r="B40" s="2" t="s">
        <v>176</v>
      </c>
      <c r="C40" s="4">
        <v>1702451</v>
      </c>
      <c r="D40" s="11">
        <v>7.6166770000000001</v>
      </c>
      <c r="E40" s="11">
        <v>8.3770140000000008</v>
      </c>
      <c r="F40" s="11" t="s">
        <v>672</v>
      </c>
      <c r="G40" s="11">
        <v>17.426406</v>
      </c>
      <c r="H40" s="11">
        <v>33.420098000000003</v>
      </c>
      <c r="I40" s="2">
        <v>33.272337</v>
      </c>
      <c r="J40" s="2" t="s">
        <v>168</v>
      </c>
    </row>
    <row r="41" spans="1:10" x14ac:dyDescent="0.2">
      <c r="A41" s="2">
        <v>1104</v>
      </c>
      <c r="B41" s="2" t="s">
        <v>179</v>
      </c>
      <c r="C41" s="4">
        <v>1055160</v>
      </c>
      <c r="D41" s="11">
        <v>4.7135220000000002</v>
      </c>
      <c r="E41" s="11">
        <v>6.9172549999999999</v>
      </c>
      <c r="F41" s="11" t="s">
        <v>672</v>
      </c>
      <c r="G41" s="11">
        <v>18.675405000000001</v>
      </c>
      <c r="H41" s="11">
        <v>30.306182</v>
      </c>
      <c r="I41" s="2">
        <v>56.817006999999997</v>
      </c>
      <c r="J41" s="2" t="s">
        <v>168</v>
      </c>
    </row>
    <row r="42" spans="1:10" x14ac:dyDescent="0.2">
      <c r="A42" s="2">
        <v>1167</v>
      </c>
      <c r="B42" s="2" t="s">
        <v>181</v>
      </c>
      <c r="C42" s="4">
        <v>976297</v>
      </c>
      <c r="D42" s="11">
        <v>6.6738910000000002</v>
      </c>
      <c r="E42" s="11">
        <v>8.1570750000000007</v>
      </c>
      <c r="F42" s="11" t="s">
        <v>672</v>
      </c>
      <c r="G42" s="11">
        <v>27.683869999999999</v>
      </c>
      <c r="H42" s="11">
        <v>42.514836000000003</v>
      </c>
      <c r="I42" s="2">
        <v>37.972548000000003</v>
      </c>
      <c r="J42" s="2" t="s">
        <v>168</v>
      </c>
    </row>
    <row r="43" spans="1:10" x14ac:dyDescent="0.2">
      <c r="A43" s="2">
        <v>1241</v>
      </c>
      <c r="B43" s="2" t="s">
        <v>185</v>
      </c>
      <c r="C43" s="4">
        <v>6390767</v>
      </c>
      <c r="D43" s="11">
        <v>5.5541970000000003</v>
      </c>
      <c r="E43" s="11">
        <v>11.775601999999999</v>
      </c>
      <c r="F43" s="11" t="s">
        <v>672</v>
      </c>
      <c r="G43" s="11">
        <v>15.362562</v>
      </c>
      <c r="H43" s="11">
        <v>32.692362000000003</v>
      </c>
      <c r="I43" s="2">
        <v>45.627594999999999</v>
      </c>
      <c r="J43" s="2" t="s">
        <v>33</v>
      </c>
    </row>
    <row r="44" spans="1:10" x14ac:dyDescent="0.2">
      <c r="A44" s="2">
        <v>1250</v>
      </c>
      <c r="B44" s="2" t="s">
        <v>187</v>
      </c>
      <c r="C44" s="4">
        <v>1888956</v>
      </c>
      <c r="D44" s="11">
        <v>6.4209120000000004</v>
      </c>
      <c r="E44" s="11">
        <v>5.1305899999999998</v>
      </c>
      <c r="F44" s="11" t="s">
        <v>672</v>
      </c>
      <c r="G44" s="11">
        <v>17.954736</v>
      </c>
      <c r="H44" s="11">
        <v>29.506238</v>
      </c>
      <c r="I44" s="2">
        <v>41.708751999999997</v>
      </c>
      <c r="J44" s="2" t="s">
        <v>33</v>
      </c>
    </row>
    <row r="45" spans="1:10" x14ac:dyDescent="0.2">
      <c r="A45" s="2">
        <v>1355</v>
      </c>
      <c r="B45" s="2" t="s">
        <v>190</v>
      </c>
      <c r="C45" s="4">
        <v>932832</v>
      </c>
      <c r="D45" s="11">
        <v>11.042503</v>
      </c>
      <c r="E45" s="11">
        <v>7.2985360000000004</v>
      </c>
      <c r="F45" s="11" t="s">
        <v>672</v>
      </c>
      <c r="G45" s="11">
        <v>24.555796000000001</v>
      </c>
      <c r="H45" s="11">
        <v>42.896835000000003</v>
      </c>
      <c r="I45" s="2">
        <v>22.949929000000001</v>
      </c>
      <c r="J45" s="2" t="s">
        <v>192</v>
      </c>
    </row>
    <row r="46" spans="1:10" x14ac:dyDescent="0.2">
      <c r="A46" s="2">
        <v>1356</v>
      </c>
      <c r="B46" s="2" t="s">
        <v>195</v>
      </c>
      <c r="C46" s="4">
        <v>10582330</v>
      </c>
      <c r="D46" s="11">
        <v>4.6695760000000002</v>
      </c>
      <c r="E46" s="11">
        <v>8.4405570000000001</v>
      </c>
      <c r="F46" s="11" t="s">
        <v>672</v>
      </c>
      <c r="G46" s="11">
        <v>20.387931999999999</v>
      </c>
      <c r="H46" s="11">
        <v>33.498063999999999</v>
      </c>
      <c r="I46" s="2">
        <v>54.271455000000003</v>
      </c>
      <c r="J46" s="2" t="s">
        <v>192</v>
      </c>
    </row>
    <row r="47" spans="1:10" x14ac:dyDescent="0.2">
      <c r="A47" s="2">
        <v>1364</v>
      </c>
      <c r="B47" s="2" t="s">
        <v>198</v>
      </c>
      <c r="C47" s="4">
        <v>7403799</v>
      </c>
      <c r="D47" s="11">
        <v>5.1489570000000002</v>
      </c>
      <c r="E47" s="11">
        <v>12.319953999999999</v>
      </c>
      <c r="F47" s="11" t="s">
        <v>672</v>
      </c>
      <c r="G47" s="11">
        <v>20.839780000000001</v>
      </c>
      <c r="H47" s="11">
        <v>38.308691000000003</v>
      </c>
      <c r="I47" s="2">
        <v>49.218643</v>
      </c>
      <c r="J47" s="2" t="s">
        <v>192</v>
      </c>
    </row>
    <row r="48" spans="1:10" x14ac:dyDescent="0.2">
      <c r="A48" s="2">
        <v>1379</v>
      </c>
      <c r="B48" s="2" t="s">
        <v>201</v>
      </c>
      <c r="C48" s="4">
        <v>6003761</v>
      </c>
      <c r="D48" s="11">
        <v>6.4849350000000001</v>
      </c>
      <c r="E48" s="11">
        <v>16.302368999999999</v>
      </c>
      <c r="F48" s="11" t="s">
        <v>672</v>
      </c>
      <c r="G48" s="11">
        <v>19.092096999999999</v>
      </c>
      <c r="H48" s="11">
        <v>41.879401000000001</v>
      </c>
      <c r="I48" s="2">
        <v>43.514974000000002</v>
      </c>
      <c r="J48" s="2" t="s">
        <v>192</v>
      </c>
    </row>
    <row r="49" spans="1:10" x14ac:dyDescent="0.2">
      <c r="A49" s="2">
        <v>1384</v>
      </c>
      <c r="B49" s="2" t="s">
        <v>207</v>
      </c>
      <c r="C49" s="4">
        <v>478612</v>
      </c>
      <c r="D49" s="11">
        <v>16.861758999999999</v>
      </c>
      <c r="E49" s="11">
        <v>14.359997</v>
      </c>
      <c r="F49" s="11" t="s">
        <v>672</v>
      </c>
      <c r="G49" s="11">
        <v>42.699773</v>
      </c>
      <c r="H49" s="11">
        <v>73.921529000000007</v>
      </c>
      <c r="I49" s="2">
        <v>15.882579</v>
      </c>
      <c r="J49" s="2" t="s">
        <v>192</v>
      </c>
    </row>
    <row r="50" spans="1:10" x14ac:dyDescent="0.2">
      <c r="A50" s="2">
        <v>1393</v>
      </c>
      <c r="B50" s="2" t="s">
        <v>210</v>
      </c>
      <c r="C50" s="4">
        <v>1530031</v>
      </c>
      <c r="D50" s="11">
        <v>8.4114140000000006</v>
      </c>
      <c r="E50" s="11">
        <v>10.113594000000001</v>
      </c>
      <c r="F50" s="11" t="s">
        <v>672</v>
      </c>
      <c r="G50" s="11">
        <v>24.494308</v>
      </c>
      <c r="H50" s="11">
        <v>43.019316000000003</v>
      </c>
      <c r="I50" s="2">
        <v>28.418658000000001</v>
      </c>
      <c r="J50" s="2" t="s">
        <v>212</v>
      </c>
    </row>
    <row r="51" spans="1:10" x14ac:dyDescent="0.2">
      <c r="A51" s="2">
        <v>1554</v>
      </c>
      <c r="B51" s="2" t="s">
        <v>215</v>
      </c>
      <c r="C51" s="4">
        <v>113899</v>
      </c>
      <c r="D51" s="11">
        <v>73.943933000000001</v>
      </c>
      <c r="E51" s="11">
        <v>8.1570750000000007</v>
      </c>
      <c r="F51" s="11" t="s">
        <v>673</v>
      </c>
      <c r="G51" s="11">
        <v>42.184125000000002</v>
      </c>
      <c r="H51" s="11">
        <v>124.285133</v>
      </c>
      <c r="I51" s="2">
        <v>3.6217739999999998</v>
      </c>
      <c r="J51" s="2" t="s">
        <v>89</v>
      </c>
    </row>
    <row r="52" spans="1:10" x14ac:dyDescent="0.2">
      <c r="A52" s="2">
        <v>1573</v>
      </c>
      <c r="B52" s="2" t="s">
        <v>217</v>
      </c>
      <c r="C52" s="4">
        <v>1384160</v>
      </c>
      <c r="D52" s="11">
        <v>20.080338000000001</v>
      </c>
      <c r="E52" s="11">
        <v>33.462609</v>
      </c>
      <c r="F52" s="11" t="s">
        <v>673</v>
      </c>
      <c r="G52" s="11">
        <v>29.480084999999999</v>
      </c>
      <c r="H52" s="11">
        <v>83.023031000000003</v>
      </c>
      <c r="I52" s="2">
        <v>12.620538</v>
      </c>
      <c r="J52" s="2" t="s">
        <v>89</v>
      </c>
    </row>
    <row r="53" spans="1:10" x14ac:dyDescent="0.2">
      <c r="A53" s="2">
        <v>1702</v>
      </c>
      <c r="B53" s="2" t="s">
        <v>221</v>
      </c>
      <c r="C53" s="4">
        <v>2953962</v>
      </c>
      <c r="D53" s="11">
        <v>4.5524209999999998</v>
      </c>
      <c r="E53" s="11">
        <v>8.1090870000000006</v>
      </c>
      <c r="F53" s="11" t="s">
        <v>672</v>
      </c>
      <c r="G53" s="11">
        <v>23.525466999999999</v>
      </c>
      <c r="H53" s="11">
        <v>36.186974999999997</v>
      </c>
      <c r="I53" s="2">
        <v>61.987183000000002</v>
      </c>
      <c r="J53" s="2" t="s">
        <v>223</v>
      </c>
    </row>
    <row r="54" spans="1:10" x14ac:dyDescent="0.2">
      <c r="A54" s="2">
        <v>1710</v>
      </c>
      <c r="B54" s="2" t="s">
        <v>226</v>
      </c>
      <c r="C54" s="4">
        <v>8271415</v>
      </c>
      <c r="D54" s="11">
        <v>4.1890970000000003</v>
      </c>
      <c r="E54" s="11">
        <v>7.5408429999999997</v>
      </c>
      <c r="F54" s="11" t="s">
        <v>672</v>
      </c>
      <c r="G54" s="11">
        <v>20.303415999999999</v>
      </c>
      <c r="H54" s="11">
        <v>32.033357000000002</v>
      </c>
      <c r="I54" s="2">
        <v>60.496248999999999</v>
      </c>
      <c r="J54" s="2" t="s">
        <v>223</v>
      </c>
    </row>
    <row r="55" spans="1:10" x14ac:dyDescent="0.2">
      <c r="A55" s="2">
        <v>1733</v>
      </c>
      <c r="B55" s="2" t="s">
        <v>229</v>
      </c>
      <c r="C55" s="4">
        <v>14722480</v>
      </c>
      <c r="D55" s="11">
        <v>4.9453009999999997</v>
      </c>
      <c r="E55" s="11">
        <v>7.154693</v>
      </c>
      <c r="F55" s="11" t="s">
        <v>672</v>
      </c>
      <c r="G55" s="11">
        <v>20.963193</v>
      </c>
      <c r="H55" s="11">
        <v>33.063187999999997</v>
      </c>
      <c r="I55" s="2">
        <v>51.245544000000002</v>
      </c>
      <c r="J55" s="2" t="s">
        <v>223</v>
      </c>
    </row>
    <row r="56" spans="1:10" x14ac:dyDescent="0.2">
      <c r="A56" s="2">
        <v>1743</v>
      </c>
      <c r="B56" s="2" t="s">
        <v>233</v>
      </c>
      <c r="C56" s="4">
        <v>3217486</v>
      </c>
      <c r="D56" s="11">
        <v>8.8196860000000008</v>
      </c>
      <c r="E56" s="11">
        <v>6.197254</v>
      </c>
      <c r="F56" s="11" t="s">
        <v>672</v>
      </c>
      <c r="G56" s="11">
        <v>23.480335</v>
      </c>
      <c r="H56" s="11">
        <v>38.497273999999997</v>
      </c>
      <c r="I56" s="2">
        <v>30.364825</v>
      </c>
      <c r="J56" s="2" t="s">
        <v>223</v>
      </c>
    </row>
    <row r="57" spans="1:10" x14ac:dyDescent="0.2">
      <c r="A57" s="2">
        <v>1745</v>
      </c>
      <c r="B57" s="2" t="s">
        <v>235</v>
      </c>
      <c r="C57" s="4">
        <v>1102055</v>
      </c>
      <c r="D57" s="11">
        <v>11.399457999999999</v>
      </c>
      <c r="E57" s="11">
        <v>5.9513020000000001</v>
      </c>
      <c r="F57" s="11" t="s">
        <v>672</v>
      </c>
      <c r="G57" s="11">
        <v>23.719035999999999</v>
      </c>
      <c r="H57" s="11">
        <v>41.069795999999997</v>
      </c>
      <c r="I57" s="2">
        <v>23.493065000000001</v>
      </c>
      <c r="J57" s="2" t="s">
        <v>223</v>
      </c>
    </row>
    <row r="58" spans="1:10" x14ac:dyDescent="0.2">
      <c r="A58" s="2">
        <v>1832</v>
      </c>
      <c r="B58" s="2" t="s">
        <v>237</v>
      </c>
      <c r="C58" s="4">
        <v>699049</v>
      </c>
      <c r="D58" s="11">
        <v>4.9128740000000004</v>
      </c>
      <c r="E58" s="11">
        <v>6.9077780000000004</v>
      </c>
      <c r="F58" s="11" t="s">
        <v>672</v>
      </c>
      <c r="G58" s="11">
        <v>31.143408000000001</v>
      </c>
      <c r="H58" s="11">
        <v>42.964061000000001</v>
      </c>
      <c r="I58" s="2">
        <v>51.583784000000001</v>
      </c>
      <c r="J58" s="2" t="s">
        <v>223</v>
      </c>
    </row>
    <row r="59" spans="1:10" x14ac:dyDescent="0.2">
      <c r="A59" s="2">
        <v>1893</v>
      </c>
      <c r="B59" s="2" t="s">
        <v>240</v>
      </c>
      <c r="C59" s="4">
        <v>5046585</v>
      </c>
      <c r="D59" s="11">
        <v>4.0580910000000001</v>
      </c>
      <c r="E59" s="11">
        <v>4.3632390000000001</v>
      </c>
      <c r="F59" s="11" t="s">
        <v>672</v>
      </c>
      <c r="G59" s="11">
        <v>23.523371000000001</v>
      </c>
      <c r="H59" s="11">
        <v>31.944700000000001</v>
      </c>
      <c r="I59" s="2">
        <v>62.449233</v>
      </c>
      <c r="J59" s="2" t="s">
        <v>242</v>
      </c>
    </row>
    <row r="60" spans="1:10" x14ac:dyDescent="0.2">
      <c r="A60" s="2">
        <v>1915</v>
      </c>
      <c r="B60" s="2" t="s">
        <v>244</v>
      </c>
      <c r="C60" s="4">
        <v>1297884</v>
      </c>
      <c r="D60" s="11">
        <v>11.397358000000001</v>
      </c>
      <c r="E60" s="11">
        <v>12.263404</v>
      </c>
      <c r="F60" s="11" t="s">
        <v>672</v>
      </c>
      <c r="G60" s="11">
        <v>22.685776000000001</v>
      </c>
      <c r="H60" s="11">
        <v>46.346536999999998</v>
      </c>
      <c r="I60" s="2">
        <v>24.759404</v>
      </c>
      <c r="J60" s="2" t="s">
        <v>242</v>
      </c>
    </row>
    <row r="61" spans="1:10" x14ac:dyDescent="0.2">
      <c r="A61" s="2">
        <v>2079</v>
      </c>
      <c r="B61" s="2" t="s">
        <v>247</v>
      </c>
      <c r="C61" s="4">
        <v>2625900</v>
      </c>
      <c r="D61" s="11">
        <v>5.0834910000000004</v>
      </c>
      <c r="E61" s="11">
        <v>10.487520999999999</v>
      </c>
      <c r="F61" s="11" t="s">
        <v>672</v>
      </c>
      <c r="G61" s="11">
        <v>15.116223</v>
      </c>
      <c r="H61" s="11">
        <v>30.687235000000001</v>
      </c>
      <c r="I61" s="2">
        <v>52.681946000000003</v>
      </c>
      <c r="J61" s="2" t="s">
        <v>248</v>
      </c>
    </row>
    <row r="62" spans="1:10" x14ac:dyDescent="0.2">
      <c r="A62" s="2">
        <v>2103</v>
      </c>
      <c r="B62" s="2" t="s">
        <v>250</v>
      </c>
      <c r="C62" s="4">
        <v>16608060</v>
      </c>
      <c r="D62" s="11">
        <v>3.1939129999999998</v>
      </c>
      <c r="E62" s="11">
        <v>4.6894010000000002</v>
      </c>
      <c r="F62" s="11" t="s">
        <v>672</v>
      </c>
      <c r="G62" s="11">
        <v>15.985569999999999</v>
      </c>
      <c r="H62" s="11">
        <v>23.868884000000001</v>
      </c>
      <c r="I62" s="2">
        <v>79.346141000000003</v>
      </c>
      <c r="J62" s="2" t="s">
        <v>248</v>
      </c>
    </row>
    <row r="63" spans="1:10" x14ac:dyDescent="0.2">
      <c r="A63" s="2">
        <v>2104</v>
      </c>
      <c r="B63" s="2" t="s">
        <v>254</v>
      </c>
      <c r="C63" s="4">
        <v>510740.2</v>
      </c>
      <c r="D63" s="11">
        <v>29.764800000000001</v>
      </c>
      <c r="E63" s="11">
        <v>10.113594000000001</v>
      </c>
      <c r="F63" s="11" t="s">
        <v>672</v>
      </c>
      <c r="G63" s="11">
        <v>22.250454999999999</v>
      </c>
      <c r="H63" s="11">
        <v>62.128849000000002</v>
      </c>
      <c r="I63" s="2">
        <v>8.9974810000000005</v>
      </c>
      <c r="J63" s="2" t="s">
        <v>248</v>
      </c>
    </row>
    <row r="64" spans="1:10" x14ac:dyDescent="0.2">
      <c r="A64" s="2">
        <v>2107</v>
      </c>
      <c r="B64" s="2" t="s">
        <v>256</v>
      </c>
      <c r="C64" s="4">
        <v>3886900</v>
      </c>
      <c r="D64" s="11">
        <v>6.6356029999999997</v>
      </c>
      <c r="E64" s="11">
        <v>11.713607</v>
      </c>
      <c r="F64" s="11" t="s">
        <v>672</v>
      </c>
      <c r="G64" s="11">
        <v>20.070425</v>
      </c>
      <c r="H64" s="11">
        <v>38.419635</v>
      </c>
      <c r="I64" s="2">
        <v>40.359290999999999</v>
      </c>
      <c r="J64" s="2" t="s">
        <v>248</v>
      </c>
    </row>
    <row r="65" spans="1:10" x14ac:dyDescent="0.2">
      <c r="A65" s="2">
        <v>2167</v>
      </c>
      <c r="B65" s="2" t="s">
        <v>258</v>
      </c>
      <c r="C65" s="4">
        <v>5649269</v>
      </c>
      <c r="D65" s="11">
        <v>5.1086260000000001</v>
      </c>
      <c r="E65" s="11">
        <v>4.560327</v>
      </c>
      <c r="F65" s="11" t="s">
        <v>672</v>
      </c>
      <c r="G65" s="11">
        <v>20.218661999999998</v>
      </c>
      <c r="H65" s="11">
        <v>29.887613999999999</v>
      </c>
      <c r="I65" s="2">
        <v>49.607208999999997</v>
      </c>
      <c r="J65" s="2" t="s">
        <v>248</v>
      </c>
    </row>
    <row r="66" spans="1:10" x14ac:dyDescent="0.2">
      <c r="A66" s="2">
        <v>2168</v>
      </c>
      <c r="B66" s="2" t="s">
        <v>261</v>
      </c>
      <c r="C66" s="4">
        <v>8568259</v>
      </c>
      <c r="D66" s="11">
        <v>3.0617350000000001</v>
      </c>
      <c r="E66" s="11">
        <v>4.0838749999999999</v>
      </c>
      <c r="F66" s="11" t="s">
        <v>672</v>
      </c>
      <c r="G66" s="11">
        <v>18.509240999999999</v>
      </c>
      <c r="H66" s="11">
        <v>25.654851000000001</v>
      </c>
      <c r="I66" s="2">
        <v>82.77158</v>
      </c>
      <c r="J66" s="2" t="s">
        <v>248</v>
      </c>
    </row>
    <row r="67" spans="1:10" x14ac:dyDescent="0.2">
      <c r="A67" s="2">
        <v>2240</v>
      </c>
      <c r="B67" s="2" t="s">
        <v>262</v>
      </c>
      <c r="C67" s="4">
        <v>482717</v>
      </c>
      <c r="D67" s="11">
        <v>5.9786580000000002</v>
      </c>
      <c r="E67" s="11">
        <v>8.1570750000000007</v>
      </c>
      <c r="F67" s="11" t="s">
        <v>672</v>
      </c>
      <c r="G67" s="11">
        <v>20.179041999999999</v>
      </c>
      <c r="H67" s="11">
        <v>34.314774999999997</v>
      </c>
      <c r="I67" s="2">
        <v>42.388216</v>
      </c>
      <c r="J67" s="2" t="s">
        <v>22</v>
      </c>
    </row>
    <row r="68" spans="1:10" x14ac:dyDescent="0.2">
      <c r="A68" s="2">
        <v>2277</v>
      </c>
      <c r="B68" s="2" t="s">
        <v>266</v>
      </c>
      <c r="C68" s="4">
        <v>844659</v>
      </c>
      <c r="D68" s="11">
        <v>6.3520329999999996</v>
      </c>
      <c r="E68" s="11">
        <v>19.164466000000001</v>
      </c>
      <c r="F68" s="11" t="s">
        <v>672</v>
      </c>
      <c r="G68" s="11">
        <v>16.836358000000001</v>
      </c>
      <c r="H68" s="11">
        <v>42.352857</v>
      </c>
      <c r="I68" s="2">
        <v>42.161023</v>
      </c>
      <c r="J68" s="2" t="s">
        <v>22</v>
      </c>
    </row>
    <row r="69" spans="1:10" x14ac:dyDescent="0.2">
      <c r="A69" s="2">
        <v>2291</v>
      </c>
      <c r="B69" s="2" t="s">
        <v>270</v>
      </c>
      <c r="C69" s="4">
        <v>1617771</v>
      </c>
      <c r="D69" s="11">
        <v>5.127707</v>
      </c>
      <c r="E69" s="11">
        <v>6.2337439999999997</v>
      </c>
      <c r="F69" s="11" t="s">
        <v>672</v>
      </c>
      <c r="G69" s="11">
        <v>14.294637</v>
      </c>
      <c r="H69" s="11">
        <v>25.656088</v>
      </c>
      <c r="I69" s="2">
        <v>52.227674</v>
      </c>
      <c r="J69" s="2" t="s">
        <v>22</v>
      </c>
    </row>
    <row r="70" spans="1:10" x14ac:dyDescent="0.2">
      <c r="A70" s="2">
        <v>2364</v>
      </c>
      <c r="B70" s="2" t="s">
        <v>273</v>
      </c>
      <c r="C70" s="4">
        <v>284416</v>
      </c>
      <c r="D70" s="11">
        <v>37.877025000000003</v>
      </c>
      <c r="E70" s="11">
        <v>16.419864</v>
      </c>
      <c r="F70" s="11" t="s">
        <v>673</v>
      </c>
      <c r="G70" s="11">
        <v>46.587277999999998</v>
      </c>
      <c r="H70" s="11">
        <v>100.884168</v>
      </c>
      <c r="I70" s="2">
        <v>7.0704659999999997</v>
      </c>
      <c r="J70" s="2" t="s">
        <v>275</v>
      </c>
    </row>
    <row r="71" spans="1:10" x14ac:dyDescent="0.2">
      <c r="A71" s="2">
        <v>2442</v>
      </c>
      <c r="B71" s="2" t="s">
        <v>277</v>
      </c>
      <c r="C71" s="4">
        <v>7904357</v>
      </c>
      <c r="D71" s="11">
        <v>4.8562139999999996</v>
      </c>
      <c r="E71" s="11">
        <v>14.1622</v>
      </c>
      <c r="F71" s="11" t="s">
        <v>672</v>
      </c>
      <c r="G71" s="11">
        <v>31.044927999999999</v>
      </c>
      <c r="H71" s="11">
        <v>50.063341999999999</v>
      </c>
      <c r="I71" s="2">
        <v>55.147528000000001</v>
      </c>
      <c r="J71" s="2" t="s">
        <v>278</v>
      </c>
    </row>
    <row r="72" spans="1:10" x14ac:dyDescent="0.2">
      <c r="A72" s="2">
        <v>2451</v>
      </c>
      <c r="B72" s="2" t="s">
        <v>279</v>
      </c>
      <c r="C72" s="4">
        <v>4754266</v>
      </c>
      <c r="D72" s="11">
        <v>4.3146089999999999</v>
      </c>
      <c r="E72" s="11">
        <v>4.7145700000000001</v>
      </c>
      <c r="F72" s="11" t="s">
        <v>672</v>
      </c>
      <c r="G72" s="11">
        <v>21.986464000000002</v>
      </c>
      <c r="H72" s="11">
        <v>31.015643000000001</v>
      </c>
      <c r="I72" s="2">
        <v>58.736409999999999</v>
      </c>
      <c r="J72" s="2" t="s">
        <v>278</v>
      </c>
    </row>
    <row r="73" spans="1:10" x14ac:dyDescent="0.2">
      <c r="A73" s="2">
        <v>2712</v>
      </c>
      <c r="B73" s="2" t="s">
        <v>283</v>
      </c>
      <c r="C73" s="4">
        <v>5519132</v>
      </c>
      <c r="D73" s="11">
        <v>10.290031000000001</v>
      </c>
      <c r="E73" s="11">
        <v>7.7249140000000001</v>
      </c>
      <c r="F73" s="11" t="s">
        <v>672</v>
      </c>
      <c r="G73" s="11">
        <v>31.223103999999999</v>
      </c>
      <c r="H73" s="11">
        <v>49.238048999999997</v>
      </c>
      <c r="I73" s="2">
        <v>24.628171999999999</v>
      </c>
      <c r="J73" s="2" t="s">
        <v>285</v>
      </c>
    </row>
    <row r="74" spans="1:10" x14ac:dyDescent="0.2">
      <c r="A74" s="2">
        <v>2718</v>
      </c>
      <c r="B74" s="2" t="s">
        <v>289</v>
      </c>
      <c r="C74" s="4">
        <v>91574</v>
      </c>
      <c r="D74" s="11">
        <v>117.480333</v>
      </c>
      <c r="E74" s="11">
        <v>10.961323999999999</v>
      </c>
      <c r="F74" s="11" t="s">
        <v>672</v>
      </c>
      <c r="G74" s="11">
        <v>37.010502000000002</v>
      </c>
      <c r="H74" s="11">
        <v>165.45215999999999</v>
      </c>
      <c r="I74" s="2">
        <v>2.402034</v>
      </c>
      <c r="J74" s="2" t="s">
        <v>285</v>
      </c>
    </row>
    <row r="75" spans="1:10" x14ac:dyDescent="0.2">
      <c r="A75" s="2">
        <v>2721</v>
      </c>
      <c r="B75" s="2" t="s">
        <v>294</v>
      </c>
      <c r="C75" s="4">
        <v>4751185</v>
      </c>
      <c r="D75" s="11">
        <v>6.3395219999999997</v>
      </c>
      <c r="E75" s="11">
        <v>6.0353149999999998</v>
      </c>
      <c r="F75" s="11" t="s">
        <v>672</v>
      </c>
      <c r="G75" s="11">
        <v>24.218710000000002</v>
      </c>
      <c r="H75" s="11">
        <v>36.593547000000001</v>
      </c>
      <c r="I75" s="2">
        <v>35.437615999999998</v>
      </c>
      <c r="J75" s="2" t="s">
        <v>285</v>
      </c>
    </row>
    <row r="76" spans="1:10" x14ac:dyDescent="0.2">
      <c r="A76" s="2">
        <v>2727</v>
      </c>
      <c r="B76" s="2" t="s">
        <v>297</v>
      </c>
      <c r="C76" s="4">
        <v>6897413</v>
      </c>
      <c r="D76" s="11">
        <v>7.2073020000000003</v>
      </c>
      <c r="E76" s="11">
        <v>6.9854779999999996</v>
      </c>
      <c r="F76" s="11" t="s">
        <v>672</v>
      </c>
      <c r="G76" s="11">
        <v>26.141853999999999</v>
      </c>
      <c r="H76" s="11">
        <v>40.334634000000001</v>
      </c>
      <c r="I76" s="2">
        <v>37.157901000000003</v>
      </c>
      <c r="J76" s="2" t="s">
        <v>285</v>
      </c>
    </row>
    <row r="77" spans="1:10" x14ac:dyDescent="0.2">
      <c r="A77" s="2">
        <v>2790</v>
      </c>
      <c r="B77" s="2" t="s">
        <v>299</v>
      </c>
      <c r="C77" s="4">
        <v>501446</v>
      </c>
      <c r="D77" s="11">
        <v>5.6692049999999998</v>
      </c>
      <c r="E77" s="11">
        <v>17.128933</v>
      </c>
      <c r="F77" s="11" t="s">
        <v>672</v>
      </c>
      <c r="G77" s="11">
        <v>39.581833000000003</v>
      </c>
      <c r="H77" s="11">
        <v>62.379970999999998</v>
      </c>
      <c r="I77" s="2">
        <v>49.776255999999997</v>
      </c>
      <c r="J77" s="2" t="s">
        <v>301</v>
      </c>
    </row>
    <row r="78" spans="1:10" x14ac:dyDescent="0.2">
      <c r="A78" s="2">
        <v>2817</v>
      </c>
      <c r="B78" s="2" t="s">
        <v>303</v>
      </c>
      <c r="C78" s="4">
        <v>2592127</v>
      </c>
      <c r="D78" s="11">
        <v>5.6182429999999997</v>
      </c>
      <c r="E78" s="11">
        <v>9.3279940000000003</v>
      </c>
      <c r="F78" s="11" t="s">
        <v>672</v>
      </c>
      <c r="G78" s="11">
        <v>19.087506000000001</v>
      </c>
      <c r="H78" s="11">
        <v>34.033743000000001</v>
      </c>
      <c r="I78" s="2">
        <v>45.107455999999999</v>
      </c>
      <c r="J78" s="2" t="s">
        <v>301</v>
      </c>
    </row>
    <row r="79" spans="1:10" x14ac:dyDescent="0.2">
      <c r="A79" s="2">
        <v>2823</v>
      </c>
      <c r="B79" s="2" t="s">
        <v>305</v>
      </c>
      <c r="C79" s="4">
        <v>4474993</v>
      </c>
      <c r="D79" s="11">
        <v>3.641302</v>
      </c>
      <c r="E79" s="11">
        <v>5.7394340000000001</v>
      </c>
      <c r="F79" s="11" t="s">
        <v>672</v>
      </c>
      <c r="G79" s="11">
        <v>19.828913</v>
      </c>
      <c r="H79" s="11">
        <v>29.209648999999999</v>
      </c>
      <c r="I79" s="2">
        <v>69.597268</v>
      </c>
      <c r="J79" s="2" t="s">
        <v>301</v>
      </c>
    </row>
    <row r="80" spans="1:10" x14ac:dyDescent="0.2">
      <c r="A80" s="2">
        <v>2828</v>
      </c>
      <c r="B80" s="2" t="s">
        <v>308</v>
      </c>
      <c r="C80" s="4">
        <v>10066940</v>
      </c>
      <c r="D80" s="11">
        <v>4.1467289999999997</v>
      </c>
      <c r="E80" s="11">
        <v>10.684996999999999</v>
      </c>
      <c r="F80" s="11" t="s">
        <v>673</v>
      </c>
      <c r="G80" s="11">
        <v>16.327963</v>
      </c>
      <c r="H80" s="11">
        <v>31.159687999999999</v>
      </c>
      <c r="I80" s="2">
        <v>61.114359</v>
      </c>
      <c r="J80" s="2" t="s">
        <v>310</v>
      </c>
    </row>
    <row r="81" spans="1:10" x14ac:dyDescent="0.2">
      <c r="A81" s="2">
        <v>2832</v>
      </c>
      <c r="B81" s="2" t="s">
        <v>311</v>
      </c>
      <c r="C81" s="4">
        <v>6776338</v>
      </c>
      <c r="D81" s="11">
        <v>3.6522030000000001</v>
      </c>
      <c r="E81" s="11">
        <v>4.4813989999999997</v>
      </c>
      <c r="F81" s="11" t="s">
        <v>673</v>
      </c>
      <c r="G81" s="11">
        <v>17.590098000000001</v>
      </c>
      <c r="H81" s="11">
        <v>25.723700000000001</v>
      </c>
      <c r="I81" s="2">
        <v>69.389538000000002</v>
      </c>
      <c r="J81" s="2" t="s">
        <v>310</v>
      </c>
    </row>
    <row r="82" spans="1:10" x14ac:dyDescent="0.2">
      <c r="A82" s="2">
        <v>2836</v>
      </c>
      <c r="B82" s="2" t="s">
        <v>315</v>
      </c>
      <c r="C82" s="4">
        <v>828872</v>
      </c>
      <c r="D82" s="11">
        <v>19.246397999999999</v>
      </c>
      <c r="E82" s="11">
        <v>5.9513020000000001</v>
      </c>
      <c r="F82" s="11" t="s">
        <v>673</v>
      </c>
      <c r="G82" s="11">
        <v>22.210277999999999</v>
      </c>
      <c r="H82" s="11">
        <v>47.407977000000002</v>
      </c>
      <c r="I82" s="2">
        <v>13.914719</v>
      </c>
      <c r="J82" s="2" t="s">
        <v>310</v>
      </c>
    </row>
    <row r="83" spans="1:10" x14ac:dyDescent="0.2">
      <c r="A83" s="2">
        <v>2866</v>
      </c>
      <c r="B83" s="2" t="s">
        <v>318</v>
      </c>
      <c r="C83" s="4">
        <v>4655828</v>
      </c>
      <c r="D83" s="11">
        <v>8.5358049999999999</v>
      </c>
      <c r="E83" s="11">
        <v>9.3363049999999994</v>
      </c>
      <c r="F83" s="11" t="s">
        <v>673</v>
      </c>
      <c r="G83" s="11">
        <v>19.55817</v>
      </c>
      <c r="H83" s="11">
        <v>37.430280000000003</v>
      </c>
      <c r="I83" s="2">
        <v>31.374687999999999</v>
      </c>
      <c r="J83" s="2" t="s">
        <v>310</v>
      </c>
    </row>
    <row r="84" spans="1:10" x14ac:dyDescent="0.2">
      <c r="A84" s="2">
        <v>2876</v>
      </c>
      <c r="B84" s="2" t="s">
        <v>321</v>
      </c>
      <c r="C84" s="4">
        <v>5034281</v>
      </c>
      <c r="D84" s="11">
        <v>5.3350780000000002</v>
      </c>
      <c r="E84" s="11">
        <v>14.50151</v>
      </c>
      <c r="F84" s="11" t="s">
        <v>672</v>
      </c>
      <c r="G84" s="11">
        <v>20.087468999999999</v>
      </c>
      <c r="H84" s="11">
        <v>39.924056</v>
      </c>
      <c r="I84" s="2">
        <v>52.893659999999997</v>
      </c>
      <c r="J84" s="2" t="s">
        <v>310</v>
      </c>
    </row>
    <row r="85" spans="1:10" x14ac:dyDescent="0.2">
      <c r="A85" s="2">
        <v>2914</v>
      </c>
      <c r="B85" s="2" t="s">
        <v>325</v>
      </c>
      <c r="C85" s="4">
        <v>57661</v>
      </c>
      <c r="D85" s="11">
        <v>11.188672</v>
      </c>
      <c r="E85" s="11">
        <v>19.164466000000001</v>
      </c>
      <c r="F85" s="11" t="s">
        <v>673</v>
      </c>
      <c r="G85" s="11">
        <v>27.585087000000001</v>
      </c>
      <c r="H85" s="11">
        <v>57.938225000000003</v>
      </c>
      <c r="I85" s="2">
        <v>23.935658</v>
      </c>
      <c r="J85" s="2" t="s">
        <v>310</v>
      </c>
    </row>
    <row r="86" spans="1:10" x14ac:dyDescent="0.2">
      <c r="A86" s="2">
        <v>2935</v>
      </c>
      <c r="B86" s="2" t="s">
        <v>328</v>
      </c>
      <c r="C86" s="4">
        <v>14187</v>
      </c>
      <c r="D86" s="11">
        <v>98.390780000000007</v>
      </c>
      <c r="E86" s="11">
        <v>8.1570750000000007</v>
      </c>
      <c r="F86" s="11" t="s">
        <v>673</v>
      </c>
      <c r="G86" s="11">
        <v>28.933554999999998</v>
      </c>
      <c r="H86" s="11">
        <v>135.48141100000001</v>
      </c>
      <c r="I86" s="2">
        <v>2.7218830000000001</v>
      </c>
      <c r="J86" s="2" t="s">
        <v>310</v>
      </c>
    </row>
    <row r="87" spans="1:10" x14ac:dyDescent="0.2">
      <c r="A87" s="2">
        <v>2936</v>
      </c>
      <c r="B87" s="2" t="s">
        <v>331</v>
      </c>
      <c r="C87" s="4">
        <v>884</v>
      </c>
      <c r="D87" s="11">
        <v>1343.552036</v>
      </c>
      <c r="E87" s="11">
        <v>8.1570750000000007</v>
      </c>
      <c r="F87" s="11" t="s">
        <v>672</v>
      </c>
      <c r="G87" s="11">
        <v>63.801527</v>
      </c>
      <c r="H87" s="11">
        <v>1415.510638</v>
      </c>
      <c r="I87" s="2">
        <v>0.18862300000000001</v>
      </c>
      <c r="J87" s="2" t="s">
        <v>310</v>
      </c>
    </row>
    <row r="88" spans="1:10" x14ac:dyDescent="0.2">
      <c r="A88" s="2">
        <v>2952</v>
      </c>
      <c r="B88" s="2" t="s">
        <v>334</v>
      </c>
      <c r="C88" s="4">
        <v>2778343</v>
      </c>
      <c r="D88" s="11">
        <v>4.3110879999999998</v>
      </c>
      <c r="E88" s="11">
        <v>6.197254</v>
      </c>
      <c r="F88" s="11" t="s">
        <v>672</v>
      </c>
      <c r="G88" s="11">
        <v>20.632128999999999</v>
      </c>
      <c r="H88" s="11">
        <v>31.140470000000001</v>
      </c>
      <c r="I88" s="2">
        <v>55.447980000000001</v>
      </c>
      <c r="J88" s="2" t="s">
        <v>59</v>
      </c>
    </row>
    <row r="89" spans="1:10" x14ac:dyDescent="0.2">
      <c r="A89" s="2">
        <v>2963</v>
      </c>
      <c r="B89" s="2" t="s">
        <v>336</v>
      </c>
      <c r="C89" s="4">
        <v>2326823</v>
      </c>
      <c r="D89" s="11">
        <v>4.5128490000000001</v>
      </c>
      <c r="E89" s="11">
        <v>4.9870660000000004</v>
      </c>
      <c r="F89" s="11" t="s">
        <v>672</v>
      </c>
      <c r="G89" s="11">
        <v>18.401941999999998</v>
      </c>
      <c r="H89" s="11">
        <v>27.901857</v>
      </c>
      <c r="I89" s="2">
        <v>56.15625</v>
      </c>
      <c r="J89" s="2" t="s">
        <v>59</v>
      </c>
    </row>
    <row r="90" spans="1:10" x14ac:dyDescent="0.2">
      <c r="A90" s="2">
        <v>3118</v>
      </c>
      <c r="B90" s="2" t="s">
        <v>339</v>
      </c>
      <c r="C90" s="4">
        <v>7262971</v>
      </c>
      <c r="D90" s="11">
        <v>5.9634270000000003</v>
      </c>
      <c r="E90" s="11">
        <v>10.660463</v>
      </c>
      <c r="F90" s="11" t="s">
        <v>673</v>
      </c>
      <c r="G90" s="11">
        <v>21.666618</v>
      </c>
      <c r="H90" s="11">
        <v>38.290508000000003</v>
      </c>
      <c r="I90" s="2">
        <v>42.496478000000003</v>
      </c>
      <c r="J90" s="2" t="s">
        <v>341</v>
      </c>
    </row>
    <row r="91" spans="1:10" x14ac:dyDescent="0.2">
      <c r="A91" s="2">
        <v>3122</v>
      </c>
      <c r="B91" s="2" t="s">
        <v>343</v>
      </c>
      <c r="C91" s="4">
        <v>4436636</v>
      </c>
      <c r="D91" s="11">
        <v>10.067627999999999</v>
      </c>
      <c r="E91" s="11">
        <v>10.044287000000001</v>
      </c>
      <c r="F91" s="11" t="s">
        <v>673</v>
      </c>
      <c r="G91" s="11">
        <v>21.65466</v>
      </c>
      <c r="H91" s="11">
        <v>41.766573999999999</v>
      </c>
      <c r="I91" s="2">
        <v>25.172231</v>
      </c>
      <c r="J91" s="2" t="s">
        <v>341</v>
      </c>
    </row>
    <row r="92" spans="1:10" x14ac:dyDescent="0.2">
      <c r="A92" s="2">
        <v>3130</v>
      </c>
      <c r="B92" s="2" t="s">
        <v>345</v>
      </c>
      <c r="C92" s="4">
        <v>2858731</v>
      </c>
      <c r="D92" s="11">
        <v>3.7694000000000001</v>
      </c>
      <c r="E92" s="11">
        <v>8.8297810000000005</v>
      </c>
      <c r="F92" s="11" t="s">
        <v>673</v>
      </c>
      <c r="G92" s="11">
        <v>12.713494000000001</v>
      </c>
      <c r="H92" s="11">
        <v>25.312674999999999</v>
      </c>
      <c r="I92" s="2">
        <v>55.784471000000003</v>
      </c>
      <c r="J92" s="2" t="s">
        <v>341</v>
      </c>
    </row>
    <row r="93" spans="1:10" x14ac:dyDescent="0.2">
      <c r="A93" s="2">
        <v>3136</v>
      </c>
      <c r="B93" s="2" t="s">
        <v>348</v>
      </c>
      <c r="C93" s="4">
        <v>7415481</v>
      </c>
      <c r="D93" s="11">
        <v>5.9223559999999997</v>
      </c>
      <c r="E93" s="11">
        <v>6.4207080000000003</v>
      </c>
      <c r="F93" s="11" t="s">
        <v>673</v>
      </c>
      <c r="G93" s="11">
        <v>21.085018000000002</v>
      </c>
      <c r="H93" s="11">
        <v>33.428082000000003</v>
      </c>
      <c r="I93" s="2">
        <v>45.219876999999997</v>
      </c>
      <c r="J93" s="2" t="s">
        <v>341</v>
      </c>
    </row>
    <row r="94" spans="1:10" x14ac:dyDescent="0.2">
      <c r="A94" s="2">
        <v>3140</v>
      </c>
      <c r="B94" s="2" t="s">
        <v>350</v>
      </c>
      <c r="C94" s="4">
        <v>2518536</v>
      </c>
      <c r="D94" s="11">
        <v>15.053867</v>
      </c>
      <c r="E94" s="11">
        <v>10.342845000000001</v>
      </c>
      <c r="F94" s="11" t="s">
        <v>673</v>
      </c>
      <c r="G94" s="11">
        <v>21.741133999999999</v>
      </c>
      <c r="H94" s="11">
        <v>47.137846000000003</v>
      </c>
      <c r="I94" s="2">
        <v>17.789995000000001</v>
      </c>
      <c r="J94" s="2" t="s">
        <v>341</v>
      </c>
    </row>
    <row r="95" spans="1:10" x14ac:dyDescent="0.2">
      <c r="A95" s="2">
        <v>3149</v>
      </c>
      <c r="B95" s="2" t="s">
        <v>353</v>
      </c>
      <c r="C95" s="4">
        <v>1260335</v>
      </c>
      <c r="D95" s="11">
        <v>30.964290999999999</v>
      </c>
      <c r="E95" s="11">
        <v>9.7648879999999991</v>
      </c>
      <c r="F95" s="11" t="s">
        <v>673</v>
      </c>
      <c r="G95" s="11">
        <v>20.568859</v>
      </c>
      <c r="H95" s="11">
        <v>61.298037999999998</v>
      </c>
      <c r="I95" s="2">
        <v>8.1844169999999998</v>
      </c>
      <c r="J95" s="2" t="s">
        <v>341</v>
      </c>
    </row>
    <row r="96" spans="1:10" x14ac:dyDescent="0.2">
      <c r="A96" s="2">
        <v>3297</v>
      </c>
      <c r="B96" s="2" t="s">
        <v>356</v>
      </c>
      <c r="C96" s="4">
        <v>1508649</v>
      </c>
      <c r="D96" s="11">
        <v>11.357155000000001</v>
      </c>
      <c r="E96" s="11">
        <v>7.417287</v>
      </c>
      <c r="F96" s="11" t="s">
        <v>672</v>
      </c>
      <c r="G96" s="11">
        <v>31.434272</v>
      </c>
      <c r="H96" s="11">
        <v>50.208714000000001</v>
      </c>
      <c r="I96" s="2">
        <v>22.314098000000001</v>
      </c>
      <c r="J96" s="2" t="s">
        <v>44</v>
      </c>
    </row>
    <row r="97" spans="1:10" x14ac:dyDescent="0.2">
      <c r="A97" s="2">
        <v>3298</v>
      </c>
      <c r="B97" s="2" t="s">
        <v>360</v>
      </c>
      <c r="C97" s="4">
        <v>2433125</v>
      </c>
      <c r="D97" s="11">
        <v>6.0191480000000004</v>
      </c>
      <c r="E97" s="11">
        <v>11.170168</v>
      </c>
      <c r="F97" s="11" t="s">
        <v>672</v>
      </c>
      <c r="G97" s="11">
        <v>33.090007999999997</v>
      </c>
      <c r="H97" s="11">
        <v>50.279324000000003</v>
      </c>
      <c r="I97" s="2">
        <v>42.103076000000001</v>
      </c>
      <c r="J97" s="2" t="s">
        <v>44</v>
      </c>
    </row>
    <row r="98" spans="1:10" x14ac:dyDescent="0.2">
      <c r="A98" s="2">
        <v>3396</v>
      </c>
      <c r="B98" s="2" t="s">
        <v>363</v>
      </c>
      <c r="C98" s="4">
        <v>817760</v>
      </c>
      <c r="D98" s="11">
        <v>27.253717000000002</v>
      </c>
      <c r="E98" s="11">
        <v>9.9144109999999994</v>
      </c>
      <c r="F98" s="11" t="s">
        <v>672</v>
      </c>
      <c r="G98" s="11">
        <v>30.035345</v>
      </c>
      <c r="H98" s="11">
        <v>67.203474</v>
      </c>
      <c r="I98" s="2">
        <v>9.8264840000000007</v>
      </c>
      <c r="J98" s="2" t="s">
        <v>364</v>
      </c>
    </row>
    <row r="99" spans="1:10" x14ac:dyDescent="0.2">
      <c r="A99" s="2">
        <v>3399</v>
      </c>
      <c r="B99" s="2" t="s">
        <v>366</v>
      </c>
      <c r="C99" s="4">
        <v>10362080</v>
      </c>
      <c r="D99" s="11">
        <v>5.570309</v>
      </c>
      <c r="E99" s="11">
        <v>7.9342459999999999</v>
      </c>
      <c r="F99" s="11" t="s">
        <v>672</v>
      </c>
      <c r="G99" s="11">
        <v>17.132137</v>
      </c>
      <c r="H99" s="11">
        <v>30.636690999999999</v>
      </c>
      <c r="I99" s="2">
        <v>45.495618</v>
      </c>
      <c r="J99" s="2" t="s">
        <v>364</v>
      </c>
    </row>
    <row r="100" spans="1:10" x14ac:dyDescent="0.2">
      <c r="A100" s="2">
        <v>3403</v>
      </c>
      <c r="B100" s="2" t="s">
        <v>368</v>
      </c>
      <c r="C100" s="4">
        <v>3973622</v>
      </c>
      <c r="D100" s="11">
        <v>7.80863</v>
      </c>
      <c r="E100" s="11">
        <v>5.6857240000000004</v>
      </c>
      <c r="F100" s="11" t="s">
        <v>673</v>
      </c>
      <c r="G100" s="11">
        <v>25.263704000000001</v>
      </c>
      <c r="H100" s="11">
        <v>38.758057999999998</v>
      </c>
      <c r="I100" s="2">
        <v>36.138449000000001</v>
      </c>
      <c r="J100" s="2" t="s">
        <v>364</v>
      </c>
    </row>
    <row r="101" spans="1:10" x14ac:dyDescent="0.2">
      <c r="A101" s="2">
        <v>3407</v>
      </c>
      <c r="B101" s="2" t="s">
        <v>370</v>
      </c>
      <c r="C101" s="4">
        <v>2775508</v>
      </c>
      <c r="D101" s="11">
        <v>15.141012</v>
      </c>
      <c r="E101" s="11">
        <v>16.723227000000001</v>
      </c>
      <c r="F101" s="11" t="s">
        <v>672</v>
      </c>
      <c r="G101" s="11">
        <v>27.083124999999999</v>
      </c>
      <c r="H101" s="11">
        <v>58.947364</v>
      </c>
      <c r="I101" s="2">
        <v>18.637577</v>
      </c>
      <c r="J101" s="2" t="s">
        <v>364</v>
      </c>
    </row>
    <row r="102" spans="1:10" x14ac:dyDescent="0.2">
      <c r="A102" s="2">
        <v>3470</v>
      </c>
      <c r="B102" s="2" t="s">
        <v>373</v>
      </c>
      <c r="C102" s="4">
        <v>13173360</v>
      </c>
      <c r="D102" s="11">
        <v>4.6121080000000001</v>
      </c>
      <c r="E102" s="11">
        <v>5.2473879999999999</v>
      </c>
      <c r="F102" s="11" t="s">
        <v>673</v>
      </c>
      <c r="G102" s="11">
        <v>21.680133000000001</v>
      </c>
      <c r="H102" s="11">
        <v>31.539628</v>
      </c>
      <c r="I102" s="2">
        <v>54.947684000000002</v>
      </c>
      <c r="J102" s="2" t="s">
        <v>65</v>
      </c>
    </row>
    <row r="103" spans="1:10" x14ac:dyDescent="0.2">
      <c r="A103" s="2">
        <v>3797</v>
      </c>
      <c r="B103" s="2" t="s">
        <v>376</v>
      </c>
      <c r="C103" s="4">
        <v>1089342</v>
      </c>
      <c r="D103" s="11">
        <v>22.675187000000001</v>
      </c>
      <c r="E103" s="11">
        <v>9.3327449999999992</v>
      </c>
      <c r="F103" s="11" t="s">
        <v>672</v>
      </c>
      <c r="G103" s="11">
        <v>23.288875999999998</v>
      </c>
      <c r="H103" s="11">
        <v>55.296807999999999</v>
      </c>
      <c r="I103" s="2">
        <v>11.810629</v>
      </c>
      <c r="J103" s="2" t="s">
        <v>378</v>
      </c>
    </row>
    <row r="104" spans="1:10" x14ac:dyDescent="0.2">
      <c r="A104" s="2">
        <v>3845</v>
      </c>
      <c r="B104" s="2" t="s">
        <v>379</v>
      </c>
      <c r="C104" s="4">
        <v>3114315</v>
      </c>
      <c r="D104" s="11">
        <v>5.2030000000000003</v>
      </c>
      <c r="E104" s="11">
        <v>6.197254</v>
      </c>
      <c r="F104" s="11" t="s">
        <v>673</v>
      </c>
      <c r="G104" s="11">
        <v>25.127447</v>
      </c>
      <c r="H104" s="11">
        <v>36.527701</v>
      </c>
      <c r="I104" s="2">
        <v>48.707413000000003</v>
      </c>
      <c r="J104" s="2" t="s">
        <v>381</v>
      </c>
    </row>
    <row r="105" spans="1:10" x14ac:dyDescent="0.2">
      <c r="A105" s="2">
        <v>3935</v>
      </c>
      <c r="B105" s="2" t="s">
        <v>384</v>
      </c>
      <c r="C105" s="4">
        <v>12011110</v>
      </c>
      <c r="D105" s="11">
        <v>5.4202909999999997</v>
      </c>
      <c r="E105" s="11">
        <v>9.4927309999999991</v>
      </c>
      <c r="F105" s="11" t="s">
        <v>672</v>
      </c>
      <c r="G105" s="11">
        <v>20.827279000000001</v>
      </c>
      <c r="H105" s="11">
        <v>35.740302</v>
      </c>
      <c r="I105" s="2">
        <v>46.754804</v>
      </c>
      <c r="J105" s="2" t="s">
        <v>386</v>
      </c>
    </row>
    <row r="106" spans="1:10" x14ac:dyDescent="0.2">
      <c r="A106" s="2">
        <v>3943</v>
      </c>
      <c r="B106" s="2" t="s">
        <v>387</v>
      </c>
      <c r="C106" s="4">
        <v>5208498</v>
      </c>
      <c r="D106" s="11">
        <v>5.1888129999999997</v>
      </c>
      <c r="E106" s="11">
        <v>8.2749050000000004</v>
      </c>
      <c r="F106" s="11" t="s">
        <v>672</v>
      </c>
      <c r="G106" s="11">
        <v>24.024170999999999</v>
      </c>
      <c r="H106" s="11">
        <v>37.487887999999998</v>
      </c>
      <c r="I106" s="2">
        <v>51.612620999999997</v>
      </c>
      <c r="J106" s="2" t="s">
        <v>386</v>
      </c>
    </row>
    <row r="107" spans="1:10" x14ac:dyDescent="0.2">
      <c r="A107" s="2">
        <v>3944</v>
      </c>
      <c r="B107" s="2" t="s">
        <v>390</v>
      </c>
      <c r="C107" s="4">
        <v>11494150</v>
      </c>
      <c r="D107" s="11">
        <v>3.9632679999999998</v>
      </c>
      <c r="E107" s="11">
        <v>4.7209149999999998</v>
      </c>
      <c r="F107" s="11" t="s">
        <v>672</v>
      </c>
      <c r="G107" s="11">
        <v>19.788817000000002</v>
      </c>
      <c r="H107" s="11">
        <v>28.472999999999999</v>
      </c>
      <c r="I107" s="2">
        <v>63.943356999999999</v>
      </c>
      <c r="J107" s="2" t="s">
        <v>386</v>
      </c>
    </row>
    <row r="108" spans="1:10" x14ac:dyDescent="0.2">
      <c r="A108" s="2">
        <v>3948</v>
      </c>
      <c r="B108" s="2" t="s">
        <v>393</v>
      </c>
      <c r="C108" s="4">
        <v>4769104</v>
      </c>
      <c r="D108" s="11">
        <v>7.5996920000000001</v>
      </c>
      <c r="E108" s="11">
        <v>8.2499880000000001</v>
      </c>
      <c r="F108" s="11" t="s">
        <v>672</v>
      </c>
      <c r="G108" s="11">
        <v>21.382313</v>
      </c>
      <c r="H108" s="11">
        <v>37.231993000000003</v>
      </c>
      <c r="I108" s="2">
        <v>33.346702000000001</v>
      </c>
      <c r="J108" s="2" t="s">
        <v>386</v>
      </c>
    </row>
    <row r="109" spans="1:10" x14ac:dyDescent="0.2">
      <c r="A109" s="2">
        <v>3954</v>
      </c>
      <c r="B109" s="2" t="s">
        <v>396</v>
      </c>
      <c r="C109" s="4">
        <v>5508683</v>
      </c>
      <c r="D109" s="11">
        <v>7.0797150000000002</v>
      </c>
      <c r="E109" s="11">
        <v>14.561408999999999</v>
      </c>
      <c r="F109" s="11" t="s">
        <v>672</v>
      </c>
      <c r="G109" s="11">
        <v>26.226993</v>
      </c>
      <c r="H109" s="11">
        <v>47.868116999999998</v>
      </c>
      <c r="I109" s="2">
        <v>37.827544000000003</v>
      </c>
      <c r="J109" s="2" t="s">
        <v>386</v>
      </c>
    </row>
    <row r="110" spans="1:10" x14ac:dyDescent="0.2">
      <c r="A110" s="2">
        <v>4041</v>
      </c>
      <c r="B110" s="2" t="s">
        <v>398</v>
      </c>
      <c r="C110" s="4">
        <v>4475795</v>
      </c>
      <c r="D110" s="11">
        <v>6.4994930000000002</v>
      </c>
      <c r="E110" s="11">
        <v>12.440738</v>
      </c>
      <c r="F110" s="11" t="s">
        <v>672</v>
      </c>
      <c r="G110" s="11">
        <v>20.787120999999999</v>
      </c>
      <c r="H110" s="11">
        <v>39.727352000000003</v>
      </c>
      <c r="I110" s="2">
        <v>41.204476</v>
      </c>
      <c r="J110" s="2" t="s">
        <v>400</v>
      </c>
    </row>
    <row r="111" spans="1:10" x14ac:dyDescent="0.2">
      <c r="A111" s="2">
        <v>4050</v>
      </c>
      <c r="B111" s="2" t="s">
        <v>403</v>
      </c>
      <c r="C111" s="4">
        <v>2310548</v>
      </c>
      <c r="D111" s="11">
        <v>3.7492740000000002</v>
      </c>
      <c r="E111" s="11">
        <v>5.2069650000000003</v>
      </c>
      <c r="F111" s="11" t="s">
        <v>672</v>
      </c>
      <c r="G111" s="11">
        <v>23.071000000000002</v>
      </c>
      <c r="H111" s="11">
        <v>32.027239000000002</v>
      </c>
      <c r="I111" s="2">
        <v>63.756632000000003</v>
      </c>
      <c r="J111" s="2" t="s">
        <v>400</v>
      </c>
    </row>
    <row r="112" spans="1:10" x14ac:dyDescent="0.2">
      <c r="A112" s="2">
        <v>4078</v>
      </c>
      <c r="B112" s="2" t="s">
        <v>406</v>
      </c>
      <c r="C112" s="4">
        <v>4753734</v>
      </c>
      <c r="D112" s="11">
        <v>3.9142790000000001</v>
      </c>
      <c r="E112" s="11">
        <v>5.4088520000000004</v>
      </c>
      <c r="F112" s="11" t="s">
        <v>672</v>
      </c>
      <c r="G112" s="11">
        <v>21.165047000000001</v>
      </c>
      <c r="H112" s="11">
        <v>30.488177</v>
      </c>
      <c r="I112" s="2">
        <v>57.394362999999998</v>
      </c>
      <c r="J112" s="2" t="s">
        <v>400</v>
      </c>
    </row>
    <row r="113" spans="1:10" x14ac:dyDescent="0.2">
      <c r="A113" s="2">
        <v>4158</v>
      </c>
      <c r="B113" s="2" t="s">
        <v>409</v>
      </c>
      <c r="C113" s="4">
        <v>3601242</v>
      </c>
      <c r="D113" s="11">
        <v>6.0075969999999996</v>
      </c>
      <c r="E113" s="11">
        <v>4.2405730000000004</v>
      </c>
      <c r="F113" s="11" t="s">
        <v>672</v>
      </c>
      <c r="G113" s="11">
        <v>11.841163999999999</v>
      </c>
      <c r="H113" s="11">
        <v>22.089334000000001</v>
      </c>
      <c r="I113" s="2">
        <v>44.578257000000001</v>
      </c>
      <c r="J113" s="2" t="s">
        <v>411</v>
      </c>
    </row>
    <row r="114" spans="1:10" x14ac:dyDescent="0.2">
      <c r="A114" s="2">
        <v>4162</v>
      </c>
      <c r="B114" s="2" t="s">
        <v>415</v>
      </c>
      <c r="C114" s="4">
        <v>2272649</v>
      </c>
      <c r="D114" s="11">
        <v>4.6245940000000001</v>
      </c>
      <c r="E114" s="11">
        <v>7.5034910000000004</v>
      </c>
      <c r="F114" s="11" t="s">
        <v>672</v>
      </c>
      <c r="G114" s="11">
        <v>28.606144</v>
      </c>
      <c r="H114" s="11">
        <v>40.734229999999997</v>
      </c>
      <c r="I114" s="2">
        <v>57.909557</v>
      </c>
      <c r="J114" s="2" t="s">
        <v>411</v>
      </c>
    </row>
    <row r="115" spans="1:10" x14ac:dyDescent="0.2">
      <c r="A115" s="2">
        <v>4271</v>
      </c>
      <c r="B115" s="2" t="s">
        <v>417</v>
      </c>
      <c r="C115" s="4">
        <v>1721629</v>
      </c>
      <c r="D115" s="11">
        <v>4.9902740000000003</v>
      </c>
      <c r="E115" s="11">
        <v>13.211095</v>
      </c>
      <c r="F115" s="11" t="s">
        <v>672</v>
      </c>
      <c r="G115" s="11">
        <v>26.422656</v>
      </c>
      <c r="H115" s="11">
        <v>44.624025000000003</v>
      </c>
      <c r="I115" s="2">
        <v>50.783718999999998</v>
      </c>
      <c r="J115" s="2" t="s">
        <v>400</v>
      </c>
    </row>
    <row r="116" spans="1:10" x14ac:dyDescent="0.2">
      <c r="A116" s="2">
        <v>6002</v>
      </c>
      <c r="B116" s="2" t="s">
        <v>420</v>
      </c>
      <c r="C116" s="4">
        <v>20528960</v>
      </c>
      <c r="D116" s="11">
        <v>2.8785029999999998</v>
      </c>
      <c r="E116" s="11">
        <v>4.6435399999999998</v>
      </c>
      <c r="F116" s="11" t="s">
        <v>672</v>
      </c>
      <c r="G116" s="11">
        <v>18.182379000000001</v>
      </c>
      <c r="H116" s="11">
        <v>25.704422000000001</v>
      </c>
      <c r="I116" s="2">
        <v>83.043555999999995</v>
      </c>
      <c r="J116" s="2" t="s">
        <v>12</v>
      </c>
    </row>
    <row r="117" spans="1:10" x14ac:dyDescent="0.2">
      <c r="A117" s="2">
        <v>6004</v>
      </c>
      <c r="B117" s="2" t="s">
        <v>422</v>
      </c>
      <c r="C117" s="4">
        <v>7582771</v>
      </c>
      <c r="D117" s="11">
        <v>4.0050790000000003</v>
      </c>
      <c r="E117" s="11">
        <v>7.1035849999999998</v>
      </c>
      <c r="F117" s="11" t="s">
        <v>673</v>
      </c>
      <c r="G117" s="11">
        <v>20.468579999999999</v>
      </c>
      <c r="H117" s="11">
        <v>31.577244</v>
      </c>
      <c r="I117" s="2">
        <v>63.275812999999999</v>
      </c>
      <c r="J117" s="2" t="s">
        <v>386</v>
      </c>
    </row>
    <row r="118" spans="1:10" x14ac:dyDescent="0.2">
      <c r="A118" s="2">
        <v>6009</v>
      </c>
      <c r="B118" s="2" t="s">
        <v>424</v>
      </c>
      <c r="C118" s="4">
        <v>7060258</v>
      </c>
      <c r="D118" s="11">
        <v>5.3386149999999999</v>
      </c>
      <c r="E118" s="11">
        <v>6.1669960000000001</v>
      </c>
      <c r="F118" s="11" t="s">
        <v>672</v>
      </c>
      <c r="G118" s="11">
        <v>20.833024000000002</v>
      </c>
      <c r="H118" s="11">
        <v>32.338634999999996</v>
      </c>
      <c r="I118" s="2">
        <v>44.775863000000001</v>
      </c>
      <c r="J118" s="2" t="s">
        <v>426</v>
      </c>
    </row>
    <row r="119" spans="1:10" x14ac:dyDescent="0.2">
      <c r="A119" s="2">
        <v>6017</v>
      </c>
      <c r="B119" s="2" t="s">
        <v>427</v>
      </c>
      <c r="C119" s="4">
        <v>3254366</v>
      </c>
      <c r="D119" s="11">
        <v>4.211659</v>
      </c>
      <c r="E119" s="11">
        <v>7.7762869999999999</v>
      </c>
      <c r="F119" s="11" t="s">
        <v>673</v>
      </c>
      <c r="G119" s="11">
        <v>20.516335000000002</v>
      </c>
      <c r="H119" s="11">
        <v>32.504280999999999</v>
      </c>
      <c r="I119" s="2">
        <v>60.172167999999999</v>
      </c>
      <c r="J119" s="2" t="s">
        <v>111</v>
      </c>
    </row>
    <row r="120" spans="1:10" x14ac:dyDescent="0.2">
      <c r="A120" s="2">
        <v>6018</v>
      </c>
      <c r="B120" s="2" t="s">
        <v>430</v>
      </c>
      <c r="C120" s="4">
        <v>2542673</v>
      </c>
      <c r="D120" s="11">
        <v>6.3577500000000002</v>
      </c>
      <c r="E120" s="11">
        <v>10.480347</v>
      </c>
      <c r="F120" s="11" t="s">
        <v>672</v>
      </c>
      <c r="G120" s="11">
        <v>20.534029</v>
      </c>
      <c r="H120" s="11">
        <v>37.372126000000002</v>
      </c>
      <c r="I120" s="2">
        <v>37.598377999999997</v>
      </c>
      <c r="J120" s="2" t="s">
        <v>192</v>
      </c>
    </row>
    <row r="121" spans="1:10" x14ac:dyDescent="0.2">
      <c r="A121" s="2">
        <v>6019</v>
      </c>
      <c r="B121" s="2" t="s">
        <v>433</v>
      </c>
      <c r="C121" s="4">
        <v>4575243</v>
      </c>
      <c r="D121" s="11">
        <v>6.132091</v>
      </c>
      <c r="E121" s="11">
        <v>12.594084000000001</v>
      </c>
      <c r="F121" s="11" t="s">
        <v>673</v>
      </c>
      <c r="G121" s="11">
        <v>16.450688</v>
      </c>
      <c r="H121" s="11">
        <v>35.176862999999997</v>
      </c>
      <c r="I121" s="2">
        <v>36.636364999999998</v>
      </c>
      <c r="J121" s="2" t="s">
        <v>310</v>
      </c>
    </row>
    <row r="122" spans="1:10" x14ac:dyDescent="0.2">
      <c r="A122" s="2">
        <v>6021</v>
      </c>
      <c r="B122" s="2" t="s">
        <v>436</v>
      </c>
      <c r="C122" s="4">
        <v>7283840</v>
      </c>
      <c r="D122" s="11">
        <v>4.1041460000000001</v>
      </c>
      <c r="E122" s="11">
        <v>4.5885249999999997</v>
      </c>
      <c r="F122" s="11" t="s">
        <v>672</v>
      </c>
      <c r="G122" s="11">
        <v>19.760738</v>
      </c>
      <c r="H122" s="11">
        <v>28.453410000000002</v>
      </c>
      <c r="I122" s="2">
        <v>58.243806999999997</v>
      </c>
      <c r="J122" s="2" t="s">
        <v>69</v>
      </c>
    </row>
    <row r="123" spans="1:10" x14ac:dyDescent="0.2">
      <c r="A123" s="2">
        <v>6030</v>
      </c>
      <c r="B123" s="2" t="s">
        <v>439</v>
      </c>
      <c r="C123" s="4">
        <v>8970990</v>
      </c>
      <c r="D123" s="11">
        <v>2.993328</v>
      </c>
      <c r="E123" s="11">
        <v>3.9541789999999999</v>
      </c>
      <c r="F123" s="11" t="s">
        <v>672</v>
      </c>
      <c r="G123" s="11">
        <v>16.770896</v>
      </c>
      <c r="H123" s="11">
        <v>23.718404</v>
      </c>
      <c r="I123" s="2">
        <v>84.663162999999997</v>
      </c>
      <c r="J123" s="2" t="s">
        <v>301</v>
      </c>
    </row>
    <row r="124" spans="1:10" x14ac:dyDescent="0.2">
      <c r="A124" s="2">
        <v>6034</v>
      </c>
      <c r="B124" s="2" t="s">
        <v>442</v>
      </c>
      <c r="C124" s="4">
        <v>6885605</v>
      </c>
      <c r="D124" s="11">
        <v>4.2423719999999996</v>
      </c>
      <c r="E124" s="11">
        <v>8.7579930000000008</v>
      </c>
      <c r="F124" s="11" t="s">
        <v>673</v>
      </c>
      <c r="G124" s="11">
        <v>21.789974000000001</v>
      </c>
      <c r="H124" s="11">
        <v>34.790339000000003</v>
      </c>
      <c r="I124" s="2">
        <v>56.346091000000001</v>
      </c>
      <c r="J124" s="2" t="s">
        <v>223</v>
      </c>
    </row>
    <row r="125" spans="1:10" x14ac:dyDescent="0.2">
      <c r="A125" s="2">
        <v>6041</v>
      </c>
      <c r="B125" s="2" t="s">
        <v>443</v>
      </c>
      <c r="C125" s="4">
        <v>8428929</v>
      </c>
      <c r="D125" s="11">
        <v>3.7555519999999998</v>
      </c>
      <c r="E125" s="11">
        <v>12.26268</v>
      </c>
      <c r="F125" s="11" t="s">
        <v>672</v>
      </c>
      <c r="G125" s="11">
        <v>18.293344000000001</v>
      </c>
      <c r="H125" s="11">
        <v>34.311576000000002</v>
      </c>
      <c r="I125" s="2">
        <v>59.820112000000002</v>
      </c>
      <c r="J125" s="2" t="s">
        <v>192</v>
      </c>
    </row>
    <row r="126" spans="1:10" x14ac:dyDescent="0.2">
      <c r="A126" s="2">
        <v>6052</v>
      </c>
      <c r="B126" s="2" t="s">
        <v>446</v>
      </c>
      <c r="C126" s="4">
        <v>1115395</v>
      </c>
      <c r="D126" s="11">
        <v>37.895812999999997</v>
      </c>
      <c r="E126" s="11">
        <v>7.6876420000000003</v>
      </c>
      <c r="F126" s="11" t="s">
        <v>672</v>
      </c>
      <c r="G126" s="11">
        <v>37.976936000000002</v>
      </c>
      <c r="H126" s="11">
        <v>83.560390999999996</v>
      </c>
      <c r="I126" s="2">
        <v>6.687405</v>
      </c>
      <c r="J126" s="2" t="s">
        <v>106</v>
      </c>
    </row>
    <row r="127" spans="1:10" x14ac:dyDescent="0.2">
      <c r="A127" s="2">
        <v>6055</v>
      </c>
      <c r="B127" s="2" t="s">
        <v>448</v>
      </c>
      <c r="C127" s="4">
        <v>2559491</v>
      </c>
      <c r="D127" s="11">
        <v>10.446719999999999</v>
      </c>
      <c r="E127" s="11">
        <v>6.6524580000000002</v>
      </c>
      <c r="F127" s="11" t="s">
        <v>673</v>
      </c>
      <c r="G127" s="11">
        <v>28.123574999999999</v>
      </c>
      <c r="H127" s="11">
        <v>45.222752999999997</v>
      </c>
      <c r="I127" s="2">
        <v>22.881927999999998</v>
      </c>
      <c r="J127" s="2" t="s">
        <v>212</v>
      </c>
    </row>
    <row r="128" spans="1:10" x14ac:dyDescent="0.2">
      <c r="A128" s="2">
        <v>6064</v>
      </c>
      <c r="B128" s="2" t="s">
        <v>451</v>
      </c>
      <c r="C128" s="4">
        <v>1272074</v>
      </c>
      <c r="D128" s="11">
        <v>4.2964010000000004</v>
      </c>
      <c r="E128" s="11">
        <v>13.303698000000001</v>
      </c>
      <c r="F128" s="11" t="s">
        <v>672</v>
      </c>
      <c r="G128" s="11">
        <v>18.851758</v>
      </c>
      <c r="H128" s="11">
        <v>36.451856999999997</v>
      </c>
      <c r="I128" s="2">
        <v>55.637520000000002</v>
      </c>
      <c r="J128" s="2" t="s">
        <v>33</v>
      </c>
    </row>
    <row r="129" spans="1:10" x14ac:dyDescent="0.2">
      <c r="A129" s="2">
        <v>6065</v>
      </c>
      <c r="B129" s="2" t="s">
        <v>454</v>
      </c>
      <c r="C129" s="4">
        <v>7851566</v>
      </c>
      <c r="D129" s="11">
        <v>4.3237230000000002</v>
      </c>
      <c r="E129" s="11">
        <v>5.2217399999999996</v>
      </c>
      <c r="F129" s="11" t="s">
        <v>672</v>
      </c>
      <c r="G129" s="11">
        <v>13.953003000000001</v>
      </c>
      <c r="H129" s="11">
        <v>23.498467000000002</v>
      </c>
      <c r="I129" s="2">
        <v>51.959274999999998</v>
      </c>
      <c r="J129" s="2" t="s">
        <v>248</v>
      </c>
    </row>
    <row r="130" spans="1:10" x14ac:dyDescent="0.2">
      <c r="A130" s="2">
        <v>6068</v>
      </c>
      <c r="B130" s="2" t="s">
        <v>455</v>
      </c>
      <c r="C130" s="4">
        <v>8340406</v>
      </c>
      <c r="D130" s="11">
        <v>5.4230450000000001</v>
      </c>
      <c r="E130" s="11">
        <v>7.8625740000000004</v>
      </c>
      <c r="F130" s="11" t="s">
        <v>672</v>
      </c>
      <c r="G130" s="11">
        <v>16.209059</v>
      </c>
      <c r="H130" s="11">
        <v>29.494678</v>
      </c>
      <c r="I130" s="2">
        <v>44.078757000000003</v>
      </c>
      <c r="J130" s="2" t="s">
        <v>33</v>
      </c>
    </row>
    <row r="131" spans="1:10" x14ac:dyDescent="0.2">
      <c r="A131" s="2">
        <v>6071</v>
      </c>
      <c r="B131" s="2" t="s">
        <v>457</v>
      </c>
      <c r="C131" s="4">
        <v>8237427</v>
      </c>
      <c r="D131" s="11">
        <v>3.1308129999999998</v>
      </c>
      <c r="E131" s="11">
        <v>4.3100880000000004</v>
      </c>
      <c r="F131" s="11" t="s">
        <v>672</v>
      </c>
      <c r="G131" s="11">
        <v>18.865390999999999</v>
      </c>
      <c r="H131" s="11">
        <v>26.306291999999999</v>
      </c>
      <c r="I131" s="2">
        <v>67.162741999999994</v>
      </c>
      <c r="J131" s="2" t="s">
        <v>192</v>
      </c>
    </row>
    <row r="132" spans="1:10" x14ac:dyDescent="0.2">
      <c r="A132" s="2">
        <v>6073</v>
      </c>
      <c r="B132" s="2" t="s">
        <v>459</v>
      </c>
      <c r="C132" s="4">
        <v>2783012</v>
      </c>
      <c r="D132" s="11">
        <v>8.7475439999999995</v>
      </c>
      <c r="E132" s="11">
        <v>8.3471240000000009</v>
      </c>
      <c r="F132" s="11" t="s">
        <v>672</v>
      </c>
      <c r="G132" s="11">
        <v>28.790171000000001</v>
      </c>
      <c r="H132" s="11">
        <v>45.884839999999997</v>
      </c>
      <c r="I132" s="2">
        <v>28.970949999999998</v>
      </c>
      <c r="J132" s="2" t="s">
        <v>461</v>
      </c>
    </row>
    <row r="133" spans="1:10" x14ac:dyDescent="0.2">
      <c r="A133" s="2">
        <v>6077</v>
      </c>
      <c r="B133" s="2" t="s">
        <v>462</v>
      </c>
      <c r="C133" s="4">
        <v>7073238</v>
      </c>
      <c r="D133" s="11">
        <v>4.0339150000000004</v>
      </c>
      <c r="E133" s="11">
        <v>4.5920050000000003</v>
      </c>
      <c r="F133" s="11" t="s">
        <v>672</v>
      </c>
      <c r="G133" s="11">
        <v>10.635054999999999</v>
      </c>
      <c r="H133" s="11">
        <v>19.260974999999998</v>
      </c>
      <c r="I133" s="2">
        <v>59.257835</v>
      </c>
      <c r="J133" s="2" t="s">
        <v>22</v>
      </c>
    </row>
    <row r="134" spans="1:10" x14ac:dyDescent="0.2">
      <c r="A134" s="2">
        <v>6085</v>
      </c>
      <c r="B134" s="2" t="s">
        <v>463</v>
      </c>
      <c r="C134" s="4">
        <v>2371850</v>
      </c>
      <c r="D134" s="11">
        <v>7.4777829999999996</v>
      </c>
      <c r="E134" s="11">
        <v>8.2080079999999995</v>
      </c>
      <c r="F134" s="11" t="s">
        <v>672</v>
      </c>
      <c r="G134" s="11">
        <v>31.137032000000001</v>
      </c>
      <c r="H134" s="11">
        <v>46.822823</v>
      </c>
      <c r="I134" s="2">
        <v>31.966840000000001</v>
      </c>
      <c r="J134" s="2" t="s">
        <v>145</v>
      </c>
    </row>
    <row r="135" spans="1:10" x14ac:dyDescent="0.2">
      <c r="A135" s="2">
        <v>6090</v>
      </c>
      <c r="B135" s="2" t="s">
        <v>465</v>
      </c>
      <c r="C135" s="4">
        <v>9201847</v>
      </c>
      <c r="D135" s="11">
        <v>5.6192130000000002</v>
      </c>
      <c r="E135" s="11">
        <v>7.499358</v>
      </c>
      <c r="F135" s="11" t="s">
        <v>672</v>
      </c>
      <c r="G135" s="11">
        <v>21.922571999999999</v>
      </c>
      <c r="H135" s="11">
        <v>35.041142999999998</v>
      </c>
      <c r="I135" s="2">
        <v>42.539957000000001</v>
      </c>
      <c r="J135" s="2" t="s">
        <v>242</v>
      </c>
    </row>
    <row r="136" spans="1:10" x14ac:dyDescent="0.2">
      <c r="A136" s="2">
        <v>6095</v>
      </c>
      <c r="B136" s="2" t="s">
        <v>468</v>
      </c>
      <c r="C136" s="4">
        <v>3194686</v>
      </c>
      <c r="D136" s="11">
        <v>7.9080069999999996</v>
      </c>
      <c r="E136" s="11">
        <v>6.6056689999999998</v>
      </c>
      <c r="F136" s="11" t="s">
        <v>672</v>
      </c>
      <c r="G136" s="11">
        <v>19.464084</v>
      </c>
      <c r="H136" s="11">
        <v>33.977760000000004</v>
      </c>
      <c r="I136" s="2">
        <v>32.046588999999997</v>
      </c>
      <c r="J136" s="2" t="s">
        <v>59</v>
      </c>
    </row>
    <row r="137" spans="1:10" x14ac:dyDescent="0.2">
      <c r="A137" s="2">
        <v>6096</v>
      </c>
      <c r="B137" s="2" t="s">
        <v>470</v>
      </c>
      <c r="C137" s="4">
        <v>6963264</v>
      </c>
      <c r="D137" s="11">
        <v>3.9273720000000001</v>
      </c>
      <c r="E137" s="11">
        <v>4.1845999999999997</v>
      </c>
      <c r="F137" s="11" t="s">
        <v>672</v>
      </c>
      <c r="G137" s="11">
        <v>11.334348</v>
      </c>
      <c r="H137" s="11">
        <v>19.44632</v>
      </c>
      <c r="I137" s="2">
        <v>57.203018999999998</v>
      </c>
      <c r="J137" s="2" t="s">
        <v>22</v>
      </c>
    </row>
    <row r="138" spans="1:10" x14ac:dyDescent="0.2">
      <c r="A138" s="2">
        <v>6098</v>
      </c>
      <c r="B138" s="2" t="s">
        <v>472</v>
      </c>
      <c r="C138" s="4">
        <v>1640595</v>
      </c>
      <c r="D138" s="11">
        <v>6.0892540000000004</v>
      </c>
      <c r="E138" s="11">
        <v>7.5646820000000004</v>
      </c>
      <c r="F138" s="11" t="s">
        <v>672</v>
      </c>
      <c r="G138" s="11">
        <v>20.845374</v>
      </c>
      <c r="H138" s="11">
        <v>34.499310999999999</v>
      </c>
      <c r="I138" s="2">
        <v>41.618341000000001</v>
      </c>
      <c r="J138" s="2" t="s">
        <v>474</v>
      </c>
    </row>
    <row r="139" spans="1:10" x14ac:dyDescent="0.2">
      <c r="A139" s="2">
        <v>6101</v>
      </c>
      <c r="B139" s="2" t="s">
        <v>475</v>
      </c>
      <c r="C139" s="4">
        <v>1714823</v>
      </c>
      <c r="D139" s="11">
        <v>5.2081530000000003</v>
      </c>
      <c r="E139" s="11">
        <v>8.2808039999999998</v>
      </c>
      <c r="F139" s="11" t="s">
        <v>672</v>
      </c>
      <c r="G139" s="11">
        <v>15.184445999999999</v>
      </c>
      <c r="H139" s="11">
        <v>28.673403</v>
      </c>
      <c r="I139" s="2">
        <v>48.659222</v>
      </c>
      <c r="J139" s="2" t="s">
        <v>411</v>
      </c>
    </row>
    <row r="140" spans="1:10" x14ac:dyDescent="0.2">
      <c r="A140" s="2">
        <v>6113</v>
      </c>
      <c r="B140" s="2" t="s">
        <v>477</v>
      </c>
      <c r="C140" s="4">
        <v>9230440</v>
      </c>
      <c r="D140" s="11">
        <v>8.031784</v>
      </c>
      <c r="E140" s="11">
        <v>8.1609409999999993</v>
      </c>
      <c r="F140" s="11" t="s">
        <v>672</v>
      </c>
      <c r="G140" s="11">
        <v>25.410257000000001</v>
      </c>
      <c r="H140" s="11">
        <v>41.602981999999997</v>
      </c>
      <c r="I140" s="2">
        <v>31.552723</v>
      </c>
      <c r="J140" s="2" t="s">
        <v>145</v>
      </c>
    </row>
    <row r="141" spans="1:10" x14ac:dyDescent="0.2">
      <c r="A141" s="2">
        <v>6137</v>
      </c>
      <c r="B141" s="2" t="s">
        <v>479</v>
      </c>
      <c r="C141" s="4">
        <v>2705518</v>
      </c>
      <c r="D141" s="11">
        <v>4.1051570000000002</v>
      </c>
      <c r="E141" s="11">
        <v>13.267758000000001</v>
      </c>
      <c r="F141" s="11" t="s">
        <v>672</v>
      </c>
      <c r="G141" s="11">
        <v>25.169975999999998</v>
      </c>
      <c r="H141" s="11">
        <v>42.542890999999997</v>
      </c>
      <c r="I141" s="2">
        <v>58.229466000000002</v>
      </c>
      <c r="J141" s="2" t="s">
        <v>145</v>
      </c>
    </row>
    <row r="142" spans="1:10" x14ac:dyDescent="0.2">
      <c r="A142" s="2">
        <v>6138</v>
      </c>
      <c r="B142" s="2" t="s">
        <v>481</v>
      </c>
      <c r="C142" s="4">
        <v>2805375</v>
      </c>
      <c r="D142" s="11">
        <v>4.4156659999999999</v>
      </c>
      <c r="E142" s="11">
        <v>7.2915619999999999</v>
      </c>
      <c r="F142" s="11" t="s">
        <v>672</v>
      </c>
      <c r="G142" s="11">
        <v>18.674081000000001</v>
      </c>
      <c r="H142" s="11">
        <v>30.381309000000002</v>
      </c>
      <c r="I142" s="2">
        <v>57.392166000000003</v>
      </c>
      <c r="J142" s="2" t="s">
        <v>426</v>
      </c>
    </row>
    <row r="143" spans="1:10" x14ac:dyDescent="0.2">
      <c r="A143" s="2">
        <v>6139</v>
      </c>
      <c r="B143" s="2" t="s">
        <v>484</v>
      </c>
      <c r="C143" s="4">
        <v>4328149</v>
      </c>
      <c r="D143" s="11">
        <v>5.724202</v>
      </c>
      <c r="E143" s="11">
        <v>6.0494899999999996</v>
      </c>
      <c r="F143" s="11" t="s">
        <v>672</v>
      </c>
      <c r="G143" s="11">
        <v>21.935818999999999</v>
      </c>
      <c r="H143" s="11">
        <v>33.709511999999997</v>
      </c>
      <c r="I143" s="2">
        <v>44.272485000000003</v>
      </c>
      <c r="J143" s="2" t="s">
        <v>65</v>
      </c>
    </row>
    <row r="144" spans="1:10" x14ac:dyDescent="0.2">
      <c r="A144" s="2">
        <v>6146</v>
      </c>
      <c r="B144" s="2" t="s">
        <v>487</v>
      </c>
      <c r="C144" s="4">
        <v>13179510</v>
      </c>
      <c r="D144" s="11">
        <v>4.0082760000000004</v>
      </c>
      <c r="E144" s="11">
        <v>7.4171189999999996</v>
      </c>
      <c r="F144" s="11" t="s">
        <v>673</v>
      </c>
      <c r="G144" s="11">
        <v>21.968346</v>
      </c>
      <c r="H144" s="11">
        <v>33.393740999999999</v>
      </c>
      <c r="I144" s="2">
        <v>63.225344</v>
      </c>
      <c r="J144" s="2" t="s">
        <v>65</v>
      </c>
    </row>
    <row r="145" spans="1:10" x14ac:dyDescent="0.2">
      <c r="A145" s="2">
        <v>6155</v>
      </c>
      <c r="B145" s="2" t="s">
        <v>490</v>
      </c>
      <c r="C145" s="4">
        <v>8203992</v>
      </c>
      <c r="D145" s="11">
        <v>3.360852</v>
      </c>
      <c r="E145" s="11">
        <v>4.6122259999999997</v>
      </c>
      <c r="F145" s="11" t="s">
        <v>672</v>
      </c>
      <c r="G145" s="11">
        <v>16.101849999999999</v>
      </c>
      <c r="H145" s="11">
        <v>24.074928</v>
      </c>
      <c r="I145" s="2">
        <v>75.404893000000001</v>
      </c>
      <c r="J145" s="2" t="s">
        <v>248</v>
      </c>
    </row>
    <row r="146" spans="1:10" x14ac:dyDescent="0.2">
      <c r="A146" s="2">
        <v>6165</v>
      </c>
      <c r="B146" s="2" t="s">
        <v>491</v>
      </c>
      <c r="C146" s="4">
        <v>9248963</v>
      </c>
      <c r="D146" s="11">
        <v>3.57084</v>
      </c>
      <c r="E146" s="11">
        <v>10.549830999999999</v>
      </c>
      <c r="F146" s="11" t="s">
        <v>672</v>
      </c>
      <c r="G146" s="11">
        <v>17.450111</v>
      </c>
      <c r="H146" s="11">
        <v>31.570782000000001</v>
      </c>
      <c r="I146" s="2">
        <v>66.942537000000002</v>
      </c>
      <c r="J146" s="2" t="s">
        <v>492</v>
      </c>
    </row>
    <row r="147" spans="1:10" x14ac:dyDescent="0.2">
      <c r="A147" s="2">
        <v>6166</v>
      </c>
      <c r="B147" s="2" t="s">
        <v>494</v>
      </c>
      <c r="C147" s="4">
        <v>4802163</v>
      </c>
      <c r="D147" s="11">
        <v>11.337391</v>
      </c>
      <c r="E147" s="11">
        <v>11.345908</v>
      </c>
      <c r="F147" s="11" t="s">
        <v>672</v>
      </c>
      <c r="G147" s="11">
        <v>33.467235000000002</v>
      </c>
      <c r="H147" s="11">
        <v>56.150534999999998</v>
      </c>
      <c r="I147" s="2">
        <v>21.084312000000001</v>
      </c>
      <c r="J147" s="2" t="s">
        <v>145</v>
      </c>
    </row>
    <row r="148" spans="1:10" x14ac:dyDescent="0.2">
      <c r="A148" s="2">
        <v>6177</v>
      </c>
      <c r="B148" s="2" t="s">
        <v>497</v>
      </c>
      <c r="C148" s="4">
        <v>3402198</v>
      </c>
      <c r="D148" s="11">
        <v>5.3624039999999997</v>
      </c>
      <c r="E148" s="11">
        <v>10.128973</v>
      </c>
      <c r="F148" s="11" t="s">
        <v>672</v>
      </c>
      <c r="G148" s="11">
        <v>28.329263000000001</v>
      </c>
      <c r="H148" s="11">
        <v>43.820639999999997</v>
      </c>
      <c r="I148" s="2">
        <v>47.259523999999999</v>
      </c>
      <c r="J148" s="2" t="s">
        <v>37</v>
      </c>
    </row>
    <row r="149" spans="1:10" x14ac:dyDescent="0.2">
      <c r="A149" s="2">
        <v>6178</v>
      </c>
      <c r="B149" s="2" t="s">
        <v>502</v>
      </c>
      <c r="C149" s="4">
        <v>3412862</v>
      </c>
      <c r="D149" s="11">
        <v>4.0485899999999999</v>
      </c>
      <c r="E149" s="11">
        <v>4.8518819999999998</v>
      </c>
      <c r="F149" s="11" t="s">
        <v>673</v>
      </c>
      <c r="G149" s="11">
        <v>19.313666000000001</v>
      </c>
      <c r="H149" s="11">
        <v>28.214137999999998</v>
      </c>
      <c r="I149" s="2">
        <v>62.595776999999998</v>
      </c>
      <c r="J149" s="2" t="s">
        <v>65</v>
      </c>
    </row>
    <row r="150" spans="1:10" x14ac:dyDescent="0.2">
      <c r="A150" s="2">
        <v>6179</v>
      </c>
      <c r="B150" s="2" t="s">
        <v>505</v>
      </c>
      <c r="C150" s="4">
        <v>10281370</v>
      </c>
      <c r="D150" s="11">
        <v>3.4420130000000002</v>
      </c>
      <c r="E150" s="11">
        <v>6.060721</v>
      </c>
      <c r="F150" s="11" t="s">
        <v>672</v>
      </c>
      <c r="G150" s="11">
        <v>18.226749999999999</v>
      </c>
      <c r="H150" s="11">
        <v>27.729483999999999</v>
      </c>
      <c r="I150" s="2">
        <v>69.448042000000001</v>
      </c>
      <c r="J150" s="2" t="s">
        <v>65</v>
      </c>
    </row>
    <row r="151" spans="1:10" x14ac:dyDescent="0.2">
      <c r="A151" s="2">
        <v>6180</v>
      </c>
      <c r="B151" s="2" t="s">
        <v>508</v>
      </c>
      <c r="C151" s="4">
        <v>12334130</v>
      </c>
      <c r="D151" s="11">
        <v>2.4978699999999998</v>
      </c>
      <c r="E151" s="11">
        <v>6.75068</v>
      </c>
      <c r="F151" s="11" t="s">
        <v>673</v>
      </c>
      <c r="G151" s="11">
        <v>18.414743000000001</v>
      </c>
      <c r="H151" s="11">
        <v>27.663292999999999</v>
      </c>
      <c r="I151" s="2">
        <v>78.422978999999998</v>
      </c>
      <c r="J151" s="2" t="s">
        <v>65</v>
      </c>
    </row>
    <row r="152" spans="1:10" x14ac:dyDescent="0.2">
      <c r="A152" s="2">
        <v>6183</v>
      </c>
      <c r="B152" s="2" t="s">
        <v>511</v>
      </c>
      <c r="C152" s="4">
        <v>1903062</v>
      </c>
      <c r="D152" s="11">
        <v>4.511361</v>
      </c>
      <c r="E152" s="11">
        <v>6.1849069999999999</v>
      </c>
      <c r="F152" s="11" t="s">
        <v>672</v>
      </c>
      <c r="G152" s="11">
        <v>42.976882000000003</v>
      </c>
      <c r="H152" s="11">
        <v>53.67315</v>
      </c>
      <c r="I152" s="2">
        <v>52.986468000000002</v>
      </c>
      <c r="J152" s="2" t="s">
        <v>65</v>
      </c>
    </row>
    <row r="153" spans="1:10" x14ac:dyDescent="0.2">
      <c r="A153" s="2">
        <v>6190</v>
      </c>
      <c r="B153" s="2" t="s">
        <v>514</v>
      </c>
      <c r="C153" s="4">
        <v>2245618</v>
      </c>
      <c r="D153" s="11">
        <v>5.2032540000000003</v>
      </c>
      <c r="E153" s="11">
        <v>9.9038009999999996</v>
      </c>
      <c r="F153" s="11" t="s">
        <v>672</v>
      </c>
      <c r="G153" s="11">
        <v>24.409177</v>
      </c>
      <c r="H153" s="11">
        <v>39.516232000000002</v>
      </c>
      <c r="I153" s="2">
        <v>45.940697</v>
      </c>
      <c r="J153" s="2" t="s">
        <v>212</v>
      </c>
    </row>
    <row r="154" spans="1:10" x14ac:dyDescent="0.2">
      <c r="A154" s="2">
        <v>6193</v>
      </c>
      <c r="B154" s="2" t="s">
        <v>517</v>
      </c>
      <c r="C154" s="4">
        <v>4880877</v>
      </c>
      <c r="D154" s="11">
        <v>4.9122320000000004</v>
      </c>
      <c r="E154" s="11">
        <v>5.7639009999999997</v>
      </c>
      <c r="F154" s="11" t="s">
        <v>672</v>
      </c>
      <c r="G154" s="11">
        <v>17.304615999999999</v>
      </c>
      <c r="H154" s="11">
        <v>27.98075</v>
      </c>
      <c r="I154" s="2">
        <v>51.590530999999999</v>
      </c>
      <c r="J154" s="2" t="s">
        <v>65</v>
      </c>
    </row>
    <row r="155" spans="1:10" x14ac:dyDescent="0.2">
      <c r="A155" s="2">
        <v>6194</v>
      </c>
      <c r="B155" s="2" t="s">
        <v>520</v>
      </c>
      <c r="C155" s="4">
        <v>2491884</v>
      </c>
      <c r="D155" s="11">
        <v>9.5444460000000007</v>
      </c>
      <c r="E155" s="11">
        <v>5.8864150000000004</v>
      </c>
      <c r="F155" s="11" t="s">
        <v>672</v>
      </c>
      <c r="G155" s="11">
        <v>19.510594999999999</v>
      </c>
      <c r="H155" s="11">
        <v>34.941456000000002</v>
      </c>
      <c r="I155" s="2">
        <v>25.045047</v>
      </c>
      <c r="J155" s="2" t="s">
        <v>65</v>
      </c>
    </row>
    <row r="156" spans="1:10" x14ac:dyDescent="0.2">
      <c r="A156" s="2">
        <v>6195</v>
      </c>
      <c r="B156" s="2" t="s">
        <v>522</v>
      </c>
      <c r="C156" s="4">
        <v>2429121</v>
      </c>
      <c r="D156" s="11">
        <v>4.0022380000000002</v>
      </c>
      <c r="E156" s="11">
        <v>8.7850640000000002</v>
      </c>
      <c r="F156" s="11" t="s">
        <v>672</v>
      </c>
      <c r="G156" s="11">
        <v>19.913232000000001</v>
      </c>
      <c r="H156" s="11">
        <v>32.700535000000002</v>
      </c>
      <c r="I156" s="2">
        <v>56.132978999999999</v>
      </c>
      <c r="J156" s="2" t="s">
        <v>248</v>
      </c>
    </row>
    <row r="157" spans="1:10" x14ac:dyDescent="0.2">
      <c r="A157" s="2">
        <v>6204</v>
      </c>
      <c r="B157" s="2" t="s">
        <v>525</v>
      </c>
      <c r="C157" s="4">
        <v>8314552</v>
      </c>
      <c r="D157" s="11">
        <v>4.6919209999999998</v>
      </c>
      <c r="E157" s="11">
        <v>4.6753030000000004</v>
      </c>
      <c r="F157" s="11" t="s">
        <v>672</v>
      </c>
      <c r="G157" s="11">
        <v>12.197495999999999</v>
      </c>
      <c r="H157" s="11">
        <v>21.564719</v>
      </c>
      <c r="I157" s="2">
        <v>50.947384</v>
      </c>
      <c r="J157" s="2" t="s">
        <v>411</v>
      </c>
    </row>
    <row r="158" spans="1:10" x14ac:dyDescent="0.2">
      <c r="A158" s="2">
        <v>6213</v>
      </c>
      <c r="B158" s="2" t="s">
        <v>526</v>
      </c>
      <c r="C158" s="4">
        <v>5271798</v>
      </c>
      <c r="D158" s="11">
        <v>4.2898459999999998</v>
      </c>
      <c r="E158" s="11">
        <v>5.1553769999999997</v>
      </c>
      <c r="F158" s="11" t="s">
        <v>672</v>
      </c>
      <c r="G158" s="11">
        <v>22.368202</v>
      </c>
      <c r="H158" s="11">
        <v>31.813424000000001</v>
      </c>
      <c r="I158" s="2">
        <v>55.722538999999998</v>
      </c>
      <c r="J158" s="2" t="s">
        <v>145</v>
      </c>
    </row>
    <row r="159" spans="1:10" x14ac:dyDescent="0.2">
      <c r="A159" s="2">
        <v>6248</v>
      </c>
      <c r="B159" s="2" t="s">
        <v>529</v>
      </c>
      <c r="C159" s="4">
        <v>2871522</v>
      </c>
      <c r="D159" s="11">
        <v>4.0275369999999997</v>
      </c>
      <c r="E159" s="11">
        <v>7.6268019999999996</v>
      </c>
      <c r="F159" s="11" t="s">
        <v>672</v>
      </c>
      <c r="G159" s="11">
        <v>13.826319</v>
      </c>
      <c r="H159" s="11">
        <v>25.480657999999998</v>
      </c>
      <c r="I159" s="2">
        <v>59.351678</v>
      </c>
      <c r="J159" s="2" t="s">
        <v>69</v>
      </c>
    </row>
    <row r="160" spans="1:10" x14ac:dyDescent="0.2">
      <c r="A160" s="2">
        <v>6249</v>
      </c>
      <c r="B160" s="2" t="s">
        <v>531</v>
      </c>
      <c r="C160" s="4">
        <v>3084266</v>
      </c>
      <c r="D160" s="11">
        <v>9.0692570000000003</v>
      </c>
      <c r="E160" s="11">
        <v>11.520989</v>
      </c>
      <c r="F160" s="11" t="s">
        <v>672</v>
      </c>
      <c r="G160" s="11">
        <v>28.664802000000002</v>
      </c>
      <c r="H160" s="11">
        <v>49.255048000000002</v>
      </c>
      <c r="I160" s="2">
        <v>27.943266999999999</v>
      </c>
      <c r="J160" s="2" t="s">
        <v>44</v>
      </c>
    </row>
    <row r="161" spans="1:10" x14ac:dyDescent="0.2">
      <c r="A161" s="2">
        <v>6250</v>
      </c>
      <c r="B161" s="2" t="s">
        <v>533</v>
      </c>
      <c r="C161" s="4">
        <v>1303167</v>
      </c>
      <c r="D161" s="11">
        <v>12.263515</v>
      </c>
      <c r="E161" s="11">
        <v>8.9056549999999994</v>
      </c>
      <c r="F161" s="11" t="s">
        <v>672</v>
      </c>
      <c r="G161" s="11">
        <v>36.642569999999999</v>
      </c>
      <c r="H161" s="11">
        <v>57.81174</v>
      </c>
      <c r="I161" s="2">
        <v>19.492054</v>
      </c>
      <c r="J161" s="2" t="s">
        <v>285</v>
      </c>
    </row>
    <row r="162" spans="1:10" x14ac:dyDescent="0.2">
      <c r="A162" s="2">
        <v>6254</v>
      </c>
      <c r="B162" s="2" t="s">
        <v>534</v>
      </c>
      <c r="C162" s="4">
        <v>4175485</v>
      </c>
      <c r="D162" s="11">
        <v>3.6403789999999998</v>
      </c>
      <c r="E162" s="11">
        <v>4.6000670000000001</v>
      </c>
      <c r="F162" s="11" t="s">
        <v>672</v>
      </c>
      <c r="G162" s="11">
        <v>16.286180000000002</v>
      </c>
      <c r="H162" s="11">
        <v>24.526624999999999</v>
      </c>
      <c r="I162" s="2">
        <v>65.663802000000004</v>
      </c>
      <c r="J162" s="2" t="s">
        <v>168</v>
      </c>
    </row>
    <row r="163" spans="1:10" x14ac:dyDescent="0.2">
      <c r="A163" s="2">
        <v>6257</v>
      </c>
      <c r="B163" s="2" t="s">
        <v>536</v>
      </c>
      <c r="C163" s="4">
        <v>8339312</v>
      </c>
      <c r="D163" s="11">
        <v>8.9491990000000001</v>
      </c>
      <c r="E163" s="11">
        <v>8.8848380000000002</v>
      </c>
      <c r="F163" s="11" t="s">
        <v>672</v>
      </c>
      <c r="G163" s="11">
        <v>29.235896</v>
      </c>
      <c r="H163" s="11">
        <v>47.069932999999999</v>
      </c>
      <c r="I163" s="2">
        <v>26.710894</v>
      </c>
      <c r="J163" s="2" t="s">
        <v>106</v>
      </c>
    </row>
    <row r="164" spans="1:10" x14ac:dyDescent="0.2">
      <c r="A164" s="2">
        <v>6264</v>
      </c>
      <c r="B164" s="2" t="s">
        <v>538</v>
      </c>
      <c r="C164" s="4">
        <v>7132758</v>
      </c>
      <c r="D164" s="11">
        <v>4.0461210000000003</v>
      </c>
      <c r="E164" s="11">
        <v>7.4269319999999999</v>
      </c>
      <c r="F164" s="11" t="s">
        <v>672</v>
      </c>
      <c r="G164" s="11">
        <v>16.375012000000002</v>
      </c>
      <c r="H164" s="11">
        <v>27.848064999999998</v>
      </c>
      <c r="I164" s="2">
        <v>62.633983000000001</v>
      </c>
      <c r="J164" s="2" t="s">
        <v>386</v>
      </c>
    </row>
    <row r="165" spans="1:10" x14ac:dyDescent="0.2">
      <c r="A165" s="2">
        <v>6469</v>
      </c>
      <c r="B165" s="2" t="s">
        <v>539</v>
      </c>
      <c r="C165" s="4">
        <v>5249512</v>
      </c>
      <c r="D165" s="11">
        <v>3.8054510000000001</v>
      </c>
      <c r="E165" s="11">
        <v>3.8873989999999998</v>
      </c>
      <c r="F165" s="11" t="s">
        <v>672</v>
      </c>
      <c r="G165" s="11">
        <v>14.62154</v>
      </c>
      <c r="H165" s="11">
        <v>22.31439</v>
      </c>
      <c r="I165" s="2">
        <v>62.815446999999999</v>
      </c>
      <c r="J165" s="2" t="s">
        <v>301</v>
      </c>
    </row>
    <row r="166" spans="1:10" x14ac:dyDescent="0.2">
      <c r="A166" s="2">
        <v>6481</v>
      </c>
      <c r="B166" s="2" t="s">
        <v>540</v>
      </c>
      <c r="C166" s="4">
        <v>7580586</v>
      </c>
      <c r="D166" s="11">
        <v>4.5302040000000003</v>
      </c>
      <c r="E166" s="11">
        <v>7.4646679999999996</v>
      </c>
      <c r="F166" s="11" t="s">
        <v>672</v>
      </c>
      <c r="G166" s="11">
        <v>22.385027999999998</v>
      </c>
      <c r="H166" s="11">
        <v>34.379899999999999</v>
      </c>
      <c r="I166" s="2">
        <v>52.766078999999998</v>
      </c>
      <c r="J166" s="2" t="s">
        <v>492</v>
      </c>
    </row>
    <row r="167" spans="1:10" x14ac:dyDescent="0.2">
      <c r="A167" s="2">
        <v>6639</v>
      </c>
      <c r="B167" s="2" t="s">
        <v>544</v>
      </c>
      <c r="C167" s="4">
        <v>2386964</v>
      </c>
      <c r="D167" s="11">
        <v>5.4501030000000004</v>
      </c>
      <c r="E167" s="11">
        <v>6.269641</v>
      </c>
      <c r="F167" s="11" t="s">
        <v>672</v>
      </c>
      <c r="G167" s="11">
        <v>24.640374000000001</v>
      </c>
      <c r="H167" s="11">
        <v>36.360118</v>
      </c>
      <c r="I167" s="2">
        <v>46.499057000000001</v>
      </c>
      <c r="J167" s="2" t="s">
        <v>192</v>
      </c>
    </row>
    <row r="168" spans="1:10" x14ac:dyDescent="0.2">
      <c r="A168" s="2">
        <v>6641</v>
      </c>
      <c r="B168" s="2" t="s">
        <v>547</v>
      </c>
      <c r="C168" s="4">
        <v>4114039</v>
      </c>
      <c r="D168" s="11">
        <v>9.1617990000000002</v>
      </c>
      <c r="E168" s="11">
        <v>6.197254</v>
      </c>
      <c r="F168" s="11" t="s">
        <v>672</v>
      </c>
      <c r="G168" s="11">
        <v>23.304410000000001</v>
      </c>
      <c r="H168" s="11">
        <v>38.663463</v>
      </c>
      <c r="I168" s="2">
        <v>26.091063999999999</v>
      </c>
      <c r="J168" s="2" t="s">
        <v>426</v>
      </c>
    </row>
    <row r="169" spans="1:10" x14ac:dyDescent="0.2">
      <c r="A169" s="2">
        <v>6664</v>
      </c>
      <c r="B169" s="2" t="s">
        <v>549</v>
      </c>
      <c r="C169" s="4">
        <v>4353143</v>
      </c>
      <c r="D169" s="11">
        <v>3.905497</v>
      </c>
      <c r="E169" s="11">
        <v>4.83066</v>
      </c>
      <c r="F169" s="11" t="s">
        <v>672</v>
      </c>
      <c r="G169" s="11">
        <v>19.407881</v>
      </c>
      <c r="H169" s="11">
        <v>28.144037999999998</v>
      </c>
      <c r="I169" s="2">
        <v>61.206322999999998</v>
      </c>
      <c r="J169" s="2" t="s">
        <v>168</v>
      </c>
    </row>
    <row r="170" spans="1:10" x14ac:dyDescent="0.2">
      <c r="A170" s="2">
        <v>6761</v>
      </c>
      <c r="B170" s="2" t="s">
        <v>550</v>
      </c>
      <c r="C170" s="4">
        <v>1673655</v>
      </c>
      <c r="D170" s="11">
        <v>3.6733880000000001</v>
      </c>
      <c r="E170" s="11">
        <v>11.861966000000001</v>
      </c>
      <c r="F170" s="11" t="s">
        <v>672</v>
      </c>
      <c r="G170" s="11">
        <v>13.814393000000001</v>
      </c>
      <c r="H170" s="11">
        <v>29.349747000000001</v>
      </c>
      <c r="I170" s="2">
        <v>65.073741999999996</v>
      </c>
      <c r="J170" s="2" t="s">
        <v>69</v>
      </c>
    </row>
    <row r="171" spans="1:10" x14ac:dyDescent="0.2">
      <c r="A171" s="2">
        <v>6768</v>
      </c>
      <c r="B171" s="2" t="s">
        <v>553</v>
      </c>
      <c r="C171" s="4">
        <v>1713027</v>
      </c>
      <c r="D171" s="11">
        <v>3.190458</v>
      </c>
      <c r="E171" s="11">
        <v>5.4690110000000001</v>
      </c>
      <c r="F171" s="11" t="s">
        <v>672</v>
      </c>
      <c r="G171" s="11">
        <v>20.811927000000001</v>
      </c>
      <c r="H171" s="11">
        <v>29.471395000000001</v>
      </c>
      <c r="I171" s="2">
        <v>74.923765000000003</v>
      </c>
      <c r="J171" s="2" t="s">
        <v>248</v>
      </c>
    </row>
    <row r="172" spans="1:10" x14ac:dyDescent="0.2">
      <c r="A172" s="2">
        <v>6772</v>
      </c>
      <c r="B172" s="2" t="s">
        <v>557</v>
      </c>
      <c r="C172" s="4">
        <v>834320</v>
      </c>
      <c r="D172" s="11">
        <v>11.193834000000001</v>
      </c>
      <c r="E172" s="11">
        <v>8.0475630000000002</v>
      </c>
      <c r="F172" s="11" t="s">
        <v>672</v>
      </c>
      <c r="G172" s="11">
        <v>24.977242</v>
      </c>
      <c r="H172" s="11">
        <v>44.218639000000003</v>
      </c>
      <c r="I172" s="2">
        <v>21.354711000000002</v>
      </c>
      <c r="J172" s="2" t="s">
        <v>59</v>
      </c>
    </row>
    <row r="173" spans="1:10" x14ac:dyDescent="0.2">
      <c r="A173" s="2">
        <v>6823</v>
      </c>
      <c r="B173" s="2" t="s">
        <v>560</v>
      </c>
      <c r="C173" s="4">
        <v>3053599</v>
      </c>
      <c r="D173" s="11">
        <v>3.493201</v>
      </c>
      <c r="E173" s="11">
        <v>5.4395740000000004</v>
      </c>
      <c r="F173" s="11" t="s">
        <v>672</v>
      </c>
      <c r="G173" s="11">
        <v>21.752036</v>
      </c>
      <c r="H173" s="11">
        <v>30.684812000000001</v>
      </c>
      <c r="I173" s="2">
        <v>68.430380999999997</v>
      </c>
      <c r="J173" s="2" t="s">
        <v>192</v>
      </c>
    </row>
    <row r="174" spans="1:10" x14ac:dyDescent="0.2">
      <c r="A174" s="2">
        <v>7030</v>
      </c>
      <c r="B174" s="2" t="s">
        <v>562</v>
      </c>
      <c r="C174" s="4">
        <v>2337748</v>
      </c>
      <c r="D174" s="11">
        <v>2.9396909999999998</v>
      </c>
      <c r="E174" s="11">
        <v>4.7039280000000003</v>
      </c>
      <c r="F174" s="11" t="s">
        <v>673</v>
      </c>
      <c r="G174" s="11">
        <v>20.707090999999998</v>
      </c>
      <c r="H174" s="11">
        <v>28.350709999999999</v>
      </c>
      <c r="I174" s="2">
        <v>76.422167999999999</v>
      </c>
      <c r="J174" s="2" t="s">
        <v>65</v>
      </c>
    </row>
    <row r="175" spans="1:10" x14ac:dyDescent="0.2">
      <c r="A175" s="2">
        <v>7097</v>
      </c>
      <c r="B175" s="2" t="s">
        <v>564</v>
      </c>
      <c r="C175" s="4">
        <v>7329045</v>
      </c>
      <c r="D175" s="11">
        <v>3.7410290000000002</v>
      </c>
      <c r="E175" s="11">
        <v>5.8356050000000002</v>
      </c>
      <c r="F175" s="11" t="s">
        <v>672</v>
      </c>
      <c r="G175" s="11">
        <v>18.029154999999999</v>
      </c>
      <c r="H175" s="11">
        <v>27.605789000000001</v>
      </c>
      <c r="I175" s="2">
        <v>56.207523000000002</v>
      </c>
      <c r="J175" s="2" t="s">
        <v>65</v>
      </c>
    </row>
    <row r="176" spans="1:10" x14ac:dyDescent="0.2">
      <c r="A176" s="2">
        <v>7213</v>
      </c>
      <c r="B176" s="2" t="s">
        <v>567</v>
      </c>
      <c r="C176" s="4">
        <v>892660</v>
      </c>
      <c r="D176" s="11">
        <v>18.695405000000001</v>
      </c>
      <c r="E176" s="11">
        <v>9.9214310000000001</v>
      </c>
      <c r="F176" s="11" t="s">
        <v>672</v>
      </c>
      <c r="G176" s="11">
        <v>30.996613</v>
      </c>
      <c r="H176" s="11">
        <v>59.613449000000003</v>
      </c>
      <c r="I176" s="2">
        <v>12.016724999999999</v>
      </c>
      <c r="J176" s="2" t="s">
        <v>378</v>
      </c>
    </row>
    <row r="177" spans="1:10" x14ac:dyDescent="0.2">
      <c r="A177" s="2">
        <v>7343</v>
      </c>
      <c r="B177" s="2" t="s">
        <v>569</v>
      </c>
      <c r="C177" s="4">
        <v>1448006</v>
      </c>
      <c r="D177" s="11">
        <v>10.669141</v>
      </c>
      <c r="E177" s="11">
        <v>8.1461260000000006</v>
      </c>
      <c r="F177" s="11" t="s">
        <v>672</v>
      </c>
      <c r="G177" s="11">
        <v>18.054030999999998</v>
      </c>
      <c r="H177" s="11">
        <v>36.869297000000003</v>
      </c>
      <c r="I177" s="2">
        <v>23.753052</v>
      </c>
      <c r="J177" s="2" t="s">
        <v>168</v>
      </c>
    </row>
    <row r="178" spans="1:10" x14ac:dyDescent="0.2">
      <c r="A178" s="2">
        <v>7504</v>
      </c>
      <c r="B178" s="2" t="s">
        <v>570</v>
      </c>
      <c r="C178" s="4">
        <v>615139</v>
      </c>
      <c r="D178" s="11">
        <v>2.8793489999999999</v>
      </c>
      <c r="E178" s="11">
        <v>4.876512</v>
      </c>
      <c r="F178" s="11" t="s">
        <v>672</v>
      </c>
      <c r="G178" s="11">
        <v>11.532966999999999</v>
      </c>
      <c r="H178" s="11">
        <v>19.288827999999999</v>
      </c>
      <c r="I178" s="2">
        <v>78.023719</v>
      </c>
      <c r="J178" s="2" t="s">
        <v>411</v>
      </c>
    </row>
    <row r="179" spans="1:10" x14ac:dyDescent="0.2">
      <c r="A179" s="2">
        <v>7790</v>
      </c>
      <c r="B179" s="2" t="s">
        <v>572</v>
      </c>
      <c r="C179" s="4">
        <v>2916083</v>
      </c>
      <c r="D179" s="11">
        <v>3.5868419999999999</v>
      </c>
      <c r="E179" s="11">
        <v>7.5624909999999996</v>
      </c>
      <c r="F179" s="11" t="s">
        <v>672</v>
      </c>
      <c r="G179" s="11">
        <v>23.377647</v>
      </c>
      <c r="H179" s="11">
        <v>34.526980999999999</v>
      </c>
      <c r="I179" s="2">
        <v>66.643880999999993</v>
      </c>
      <c r="J179" s="2" t="s">
        <v>492</v>
      </c>
    </row>
    <row r="180" spans="1:10" x14ac:dyDescent="0.2">
      <c r="A180" s="2">
        <v>7902</v>
      </c>
      <c r="B180" s="2" t="s">
        <v>575</v>
      </c>
      <c r="C180" s="4">
        <v>2689736</v>
      </c>
      <c r="D180" s="11">
        <v>5.6130940000000002</v>
      </c>
      <c r="E180" s="11">
        <v>7.4236430000000002</v>
      </c>
      <c r="F180" s="11" t="s">
        <v>672</v>
      </c>
      <c r="G180" s="11">
        <v>59.027634999999997</v>
      </c>
      <c r="H180" s="11">
        <v>72.064370999999994</v>
      </c>
      <c r="I180" s="2">
        <v>42.586337</v>
      </c>
      <c r="J180" s="2" t="s">
        <v>65</v>
      </c>
    </row>
    <row r="181" spans="1:10" x14ac:dyDescent="0.2">
      <c r="A181" s="2">
        <v>8023</v>
      </c>
      <c r="B181" s="2" t="s">
        <v>576</v>
      </c>
      <c r="C181" s="4">
        <v>5906813</v>
      </c>
      <c r="D181" s="11">
        <v>4.1793100000000001</v>
      </c>
      <c r="E181" s="11">
        <v>6.2269420000000002</v>
      </c>
      <c r="F181" s="11" t="s">
        <v>672</v>
      </c>
      <c r="G181" s="11">
        <v>20.663219000000002</v>
      </c>
      <c r="H181" s="11">
        <v>31.069471</v>
      </c>
      <c r="I181" s="2">
        <v>60.637925000000003</v>
      </c>
      <c r="J181" s="2" t="s">
        <v>400</v>
      </c>
    </row>
    <row r="182" spans="1:10" x14ac:dyDescent="0.2">
      <c r="A182" s="2">
        <v>8042</v>
      </c>
      <c r="B182" s="2" t="s">
        <v>578</v>
      </c>
      <c r="C182" s="4">
        <v>9010016</v>
      </c>
      <c r="D182" s="11">
        <v>6.1381290000000002</v>
      </c>
      <c r="E182" s="11">
        <v>7.329987</v>
      </c>
      <c r="F182" s="11" t="s">
        <v>672</v>
      </c>
      <c r="G182" s="11">
        <v>26.137252</v>
      </c>
      <c r="H182" s="11">
        <v>39.605367999999999</v>
      </c>
      <c r="I182" s="2">
        <v>41.286956000000004</v>
      </c>
      <c r="J182" s="2" t="s">
        <v>285</v>
      </c>
    </row>
    <row r="183" spans="1:10" x14ac:dyDescent="0.2">
      <c r="A183" s="2">
        <v>8066</v>
      </c>
      <c r="B183" s="2" t="s">
        <v>580</v>
      </c>
      <c r="C183" s="4">
        <v>10342840</v>
      </c>
      <c r="D183" s="11">
        <v>5.2413239999999996</v>
      </c>
      <c r="E183" s="11">
        <v>6.5462879999999997</v>
      </c>
      <c r="F183" s="11" t="s">
        <v>672</v>
      </c>
      <c r="G183" s="11">
        <v>28.787417000000001</v>
      </c>
      <c r="H183" s="11">
        <v>40.575029000000001</v>
      </c>
      <c r="I183" s="2">
        <v>48.351263000000003</v>
      </c>
      <c r="J183" s="2" t="s">
        <v>411</v>
      </c>
    </row>
    <row r="184" spans="1:10" x14ac:dyDescent="0.2">
      <c r="A184" s="2">
        <v>8069</v>
      </c>
      <c r="B184" s="2" t="s">
        <v>583</v>
      </c>
      <c r="C184" s="4">
        <v>6263658</v>
      </c>
      <c r="D184" s="11">
        <v>3.6764559999999999</v>
      </c>
      <c r="E184" s="11">
        <v>7.4931669999999997</v>
      </c>
      <c r="F184" s="11" t="s">
        <v>672</v>
      </c>
      <c r="G184" s="11">
        <v>19.795264</v>
      </c>
      <c r="H184" s="11">
        <v>30.964886</v>
      </c>
      <c r="I184" s="2">
        <v>68.931788999999995</v>
      </c>
      <c r="J184" s="2" t="s">
        <v>492</v>
      </c>
    </row>
    <row r="185" spans="1:10" x14ac:dyDescent="0.2">
      <c r="A185" s="2">
        <v>8102</v>
      </c>
      <c r="B185" s="2" t="s">
        <v>584</v>
      </c>
      <c r="C185" s="4">
        <v>13806730</v>
      </c>
      <c r="D185" s="11">
        <v>4.1805709999999996</v>
      </c>
      <c r="E185" s="11">
        <v>13.294009000000001</v>
      </c>
      <c r="F185" s="11" t="s">
        <v>673</v>
      </c>
      <c r="G185" s="11">
        <v>16.730599999999999</v>
      </c>
      <c r="H185" s="11">
        <v>34.205179999999999</v>
      </c>
      <c r="I185" s="2">
        <v>60.619630000000001</v>
      </c>
      <c r="J185" s="2" t="s">
        <v>310</v>
      </c>
    </row>
    <row r="186" spans="1:10" x14ac:dyDescent="0.2">
      <c r="A186" s="2">
        <v>8219</v>
      </c>
      <c r="B186" s="2" t="s">
        <v>585</v>
      </c>
      <c r="C186" s="4">
        <v>1158854</v>
      </c>
      <c r="D186" s="11">
        <v>3.9654690000000001</v>
      </c>
      <c r="E186" s="11">
        <v>10.939492</v>
      </c>
      <c r="F186" s="11" t="s">
        <v>672</v>
      </c>
      <c r="G186" s="11">
        <v>17.345071999999998</v>
      </c>
      <c r="H186" s="11">
        <v>32.250033000000002</v>
      </c>
      <c r="I186" s="2">
        <v>63.907859999999999</v>
      </c>
      <c r="J186" s="2" t="s">
        <v>69</v>
      </c>
    </row>
    <row r="187" spans="1:10" x14ac:dyDescent="0.2">
      <c r="A187" s="2">
        <v>8222</v>
      </c>
      <c r="B187" s="2" t="s">
        <v>588</v>
      </c>
      <c r="C187" s="4">
        <v>2464159</v>
      </c>
      <c r="D187" s="11">
        <v>3.8240229999999999</v>
      </c>
      <c r="E187" s="11">
        <v>9.9698049999999991</v>
      </c>
      <c r="F187" s="11" t="s">
        <v>672</v>
      </c>
      <c r="G187" s="11">
        <v>22.360019000000001</v>
      </c>
      <c r="H187" s="11">
        <v>36.153846999999999</v>
      </c>
      <c r="I187" s="2">
        <v>62.510375000000003</v>
      </c>
      <c r="J187" s="2" t="s">
        <v>301</v>
      </c>
    </row>
    <row r="188" spans="1:10" x14ac:dyDescent="0.2">
      <c r="A188" s="2">
        <v>8223</v>
      </c>
      <c r="B188" s="2" t="s">
        <v>589</v>
      </c>
      <c r="C188" s="4">
        <v>8127656</v>
      </c>
      <c r="D188" s="11">
        <v>4.2756420000000004</v>
      </c>
      <c r="E188" s="11">
        <v>11.88998</v>
      </c>
      <c r="F188" s="11" t="s">
        <v>672</v>
      </c>
      <c r="G188" s="11">
        <v>23.279328</v>
      </c>
      <c r="H188" s="11">
        <v>39.444949999999999</v>
      </c>
      <c r="I188" s="2">
        <v>52.543584000000003</v>
      </c>
      <c r="J188" s="2" t="s">
        <v>37</v>
      </c>
    </row>
    <row r="189" spans="1:10" x14ac:dyDescent="0.2">
      <c r="A189" s="2">
        <v>8224</v>
      </c>
      <c r="B189" s="2" t="s">
        <v>593</v>
      </c>
      <c r="C189" s="4">
        <v>1568146</v>
      </c>
      <c r="D189" s="11">
        <v>7.5713489999999997</v>
      </c>
      <c r="E189" s="11">
        <v>13.901826</v>
      </c>
      <c r="F189" s="11" t="s">
        <v>672</v>
      </c>
      <c r="G189" s="11">
        <v>27.466408000000001</v>
      </c>
      <c r="H189" s="11">
        <v>48.939582000000001</v>
      </c>
      <c r="I189" s="2">
        <v>31.571798999999999</v>
      </c>
      <c r="J189" s="2" t="s">
        <v>595</v>
      </c>
    </row>
    <row r="190" spans="1:10" x14ac:dyDescent="0.2">
      <c r="A190" s="2">
        <v>8226</v>
      </c>
      <c r="B190" s="2" t="s">
        <v>598</v>
      </c>
      <c r="C190" s="4">
        <v>1379392</v>
      </c>
      <c r="D190" s="11">
        <v>10.833773000000001</v>
      </c>
      <c r="E190" s="11">
        <v>10.357885</v>
      </c>
      <c r="F190" s="11" t="s">
        <v>673</v>
      </c>
      <c r="G190" s="11">
        <v>23.228545</v>
      </c>
      <c r="H190" s="11">
        <v>44.420203999999998</v>
      </c>
      <c r="I190" s="2">
        <v>24.719754999999999</v>
      </c>
      <c r="J190" s="2" t="s">
        <v>341</v>
      </c>
    </row>
    <row r="191" spans="1:10" x14ac:dyDescent="0.2">
      <c r="A191" s="2">
        <v>10143</v>
      </c>
      <c r="B191" s="2" t="s">
        <v>600</v>
      </c>
      <c r="C191" s="4">
        <v>643626</v>
      </c>
      <c r="D191" s="11">
        <v>3.6080580000000002</v>
      </c>
      <c r="E191" s="11">
        <v>8.0801149999999993</v>
      </c>
      <c r="F191" s="11" t="s">
        <v>673</v>
      </c>
      <c r="G191" s="11">
        <v>13.620426</v>
      </c>
      <c r="H191" s="11">
        <v>25.308599000000001</v>
      </c>
      <c r="I191" s="2">
        <v>62.265498000000001</v>
      </c>
      <c r="J191" s="2" t="s">
        <v>341</v>
      </c>
    </row>
    <row r="192" spans="1:10" x14ac:dyDescent="0.2">
      <c r="A192" s="2">
        <v>10151</v>
      </c>
      <c r="B192" s="2" t="s">
        <v>604</v>
      </c>
      <c r="C192" s="4">
        <v>631409</v>
      </c>
      <c r="D192" s="11">
        <v>2.982815</v>
      </c>
      <c r="E192" s="11">
        <v>6.9619330000000001</v>
      </c>
      <c r="F192" s="11" t="s">
        <v>673</v>
      </c>
      <c r="G192" s="11">
        <v>21.765844000000001</v>
      </c>
      <c r="H192" s="11">
        <v>31.710591999999998</v>
      </c>
      <c r="I192" s="2">
        <v>75.317296999999996</v>
      </c>
      <c r="J192" s="2" t="s">
        <v>386</v>
      </c>
    </row>
    <row r="193" spans="1:10" x14ac:dyDescent="0.2">
      <c r="A193" s="2">
        <v>10603</v>
      </c>
      <c r="B193" s="2" t="s">
        <v>607</v>
      </c>
      <c r="C193" s="4">
        <v>231799</v>
      </c>
      <c r="D193" s="11">
        <v>5.2034050000000001</v>
      </c>
      <c r="E193" s="11">
        <v>10.373281</v>
      </c>
      <c r="F193" s="11" t="s">
        <v>673</v>
      </c>
      <c r="G193" s="11">
        <v>18.288153999999999</v>
      </c>
      <c r="H193" s="11">
        <v>33.864839000000003</v>
      </c>
      <c r="I193" s="2">
        <v>45.939363</v>
      </c>
      <c r="J193" s="2" t="s">
        <v>341</v>
      </c>
    </row>
    <row r="194" spans="1:10" x14ac:dyDescent="0.2">
      <c r="A194" s="2">
        <v>10671</v>
      </c>
      <c r="B194" s="2" t="s">
        <v>609</v>
      </c>
      <c r="C194" s="4">
        <v>1030739</v>
      </c>
      <c r="D194" s="11">
        <v>7.1104320000000003</v>
      </c>
      <c r="E194" s="11">
        <v>13.578582000000001</v>
      </c>
      <c r="F194" s="11" t="s">
        <v>672</v>
      </c>
      <c r="G194" s="11">
        <v>21.304825999999998</v>
      </c>
      <c r="H194" s="11">
        <v>41.993839999999999</v>
      </c>
      <c r="I194" s="2">
        <v>33.618363000000002</v>
      </c>
      <c r="J194" s="2" t="s">
        <v>59</v>
      </c>
    </row>
    <row r="195" spans="1:10" x14ac:dyDescent="0.2">
      <c r="A195" s="2">
        <v>50611</v>
      </c>
      <c r="B195" s="2" t="s">
        <v>612</v>
      </c>
      <c r="C195" s="4">
        <v>146673</v>
      </c>
      <c r="D195" s="11">
        <v>5.1395960000000001</v>
      </c>
      <c r="E195" s="11">
        <v>10.266033</v>
      </c>
      <c r="F195" s="11" t="s">
        <v>673</v>
      </c>
      <c r="G195" s="11">
        <v>27.949027000000001</v>
      </c>
      <c r="H195" s="11">
        <v>43.354655000000001</v>
      </c>
      <c r="I195" s="2">
        <v>46.509703000000002</v>
      </c>
      <c r="J195" s="2" t="s">
        <v>341</v>
      </c>
    </row>
    <row r="196" spans="1:10" x14ac:dyDescent="0.2">
      <c r="A196" s="2">
        <v>50776</v>
      </c>
      <c r="B196" s="2" t="s">
        <v>615</v>
      </c>
      <c r="C196" s="4">
        <v>127227</v>
      </c>
      <c r="D196" s="11">
        <v>14.54031</v>
      </c>
      <c r="E196" s="11">
        <v>27.6313</v>
      </c>
      <c r="F196" s="11" t="s">
        <v>673</v>
      </c>
      <c r="G196" s="11">
        <v>16.386737</v>
      </c>
      <c r="H196" s="11">
        <v>58.558346999999998</v>
      </c>
      <c r="I196" s="2">
        <v>15.450670000000001</v>
      </c>
      <c r="J196" s="2" t="s">
        <v>341</v>
      </c>
    </row>
    <row r="197" spans="1:10" x14ac:dyDescent="0.2">
      <c r="A197" s="2">
        <v>50974</v>
      </c>
      <c r="B197" s="2" t="s">
        <v>618</v>
      </c>
      <c r="C197" s="4">
        <v>305379</v>
      </c>
      <c r="D197" s="11">
        <v>6.1028950000000002</v>
      </c>
      <c r="E197" s="11">
        <v>12.541869</v>
      </c>
      <c r="F197" s="11" t="s">
        <v>673</v>
      </c>
      <c r="G197" s="11">
        <v>17.624967999999999</v>
      </c>
      <c r="H197" s="11">
        <v>36.269731999999998</v>
      </c>
      <c r="I197" s="2">
        <v>36.811633</v>
      </c>
      <c r="J197" s="2" t="s">
        <v>341</v>
      </c>
    </row>
    <row r="198" spans="1:10" x14ac:dyDescent="0.2">
      <c r="A198" s="2">
        <v>55076</v>
      </c>
      <c r="B198" s="2" t="s">
        <v>620</v>
      </c>
      <c r="C198" s="4">
        <v>2760090</v>
      </c>
      <c r="D198" s="11">
        <v>3.428277</v>
      </c>
      <c r="E198" s="11">
        <v>8.1779879999999991</v>
      </c>
      <c r="F198" s="11" t="s">
        <v>673</v>
      </c>
      <c r="G198" s="11">
        <v>29.269988999999999</v>
      </c>
      <c r="H198" s="11">
        <v>40.876255</v>
      </c>
      <c r="I198" s="2">
        <v>61.335169999999998</v>
      </c>
      <c r="J198" s="2" t="s">
        <v>461</v>
      </c>
    </row>
    <row r="199" spans="1:10" x14ac:dyDescent="0.2">
      <c r="A199" s="2">
        <v>55749</v>
      </c>
      <c r="B199" s="2" t="s">
        <v>623</v>
      </c>
      <c r="C199" s="4">
        <v>481674</v>
      </c>
      <c r="D199" s="11">
        <v>4.4245570000000001</v>
      </c>
      <c r="E199" s="11">
        <v>10.081607999999999</v>
      </c>
      <c r="F199" s="11" t="s">
        <v>673</v>
      </c>
      <c r="G199" s="11">
        <v>21.607028</v>
      </c>
      <c r="H199" s="11">
        <v>36.113191999999998</v>
      </c>
      <c r="I199" s="2">
        <v>47.524301000000001</v>
      </c>
      <c r="J199" s="2" t="s">
        <v>625</v>
      </c>
    </row>
    <row r="200" spans="1:10" x14ac:dyDescent="0.2">
      <c r="A200" s="2">
        <v>55856</v>
      </c>
      <c r="B200" s="2" t="s">
        <v>629</v>
      </c>
      <c r="C200" s="4">
        <v>12685740</v>
      </c>
      <c r="D200" s="11">
        <v>2.3888669999999999</v>
      </c>
      <c r="E200" s="11">
        <v>6.5271119999999998</v>
      </c>
      <c r="F200" s="11" t="s">
        <v>673</v>
      </c>
      <c r="G200" s="11">
        <v>11.556279</v>
      </c>
      <c r="H200" s="11">
        <v>20.472259000000001</v>
      </c>
      <c r="I200" s="2">
        <v>82.001375999999993</v>
      </c>
      <c r="J200" s="2" t="s">
        <v>111</v>
      </c>
    </row>
    <row r="201" spans="1:10" x14ac:dyDescent="0.2">
      <c r="A201" s="2">
        <v>56068</v>
      </c>
      <c r="B201" s="2" t="s">
        <v>632</v>
      </c>
      <c r="C201" s="4">
        <v>7703887</v>
      </c>
      <c r="D201" s="11">
        <v>3.1242169999999998</v>
      </c>
      <c r="E201" s="11">
        <v>11.580056000000001</v>
      </c>
      <c r="F201" s="11" t="s">
        <v>672</v>
      </c>
      <c r="G201" s="11">
        <v>18.885110000000001</v>
      </c>
      <c r="H201" s="11">
        <v>33.589384000000003</v>
      </c>
      <c r="I201" s="2">
        <v>62.700637999999998</v>
      </c>
      <c r="J201" s="2" t="s">
        <v>400</v>
      </c>
    </row>
    <row r="202" spans="1:10" x14ac:dyDescent="0.2">
      <c r="A202" s="2">
        <v>56224</v>
      </c>
      <c r="B202" s="2" t="s">
        <v>633</v>
      </c>
      <c r="C202" s="4">
        <v>1192341</v>
      </c>
      <c r="D202" s="11">
        <v>3.7385609999999998</v>
      </c>
      <c r="E202" s="11">
        <v>19.101959999999998</v>
      </c>
      <c r="F202" s="11" t="s">
        <v>673</v>
      </c>
      <c r="G202" s="11">
        <v>24.131219000000002</v>
      </c>
      <c r="H202" s="11">
        <v>46.971739999999997</v>
      </c>
      <c r="I202" s="2">
        <v>56.244622</v>
      </c>
      <c r="J202" s="2" t="s">
        <v>595</v>
      </c>
    </row>
    <row r="203" spans="1:10" x14ac:dyDescent="0.2">
      <c r="A203" s="2">
        <v>56456</v>
      </c>
      <c r="B203" s="2" t="s">
        <v>636</v>
      </c>
      <c r="C203" s="4">
        <v>4046219</v>
      </c>
      <c r="D203" s="11">
        <v>3.2777270000000001</v>
      </c>
      <c r="E203" s="11">
        <v>7.8903270000000001</v>
      </c>
      <c r="F203" s="11" t="s">
        <v>673</v>
      </c>
      <c r="G203" s="11">
        <v>20.980246999999999</v>
      </c>
      <c r="H203" s="11">
        <v>32.148300999999996</v>
      </c>
      <c r="I203" s="2">
        <v>64.152381000000005</v>
      </c>
      <c r="J203" s="2" t="s">
        <v>426</v>
      </c>
    </row>
    <row r="204" spans="1:10" x14ac:dyDescent="0.2">
      <c r="A204" s="2">
        <v>56564</v>
      </c>
      <c r="B204" s="2" t="s">
        <v>640</v>
      </c>
      <c r="C204" s="4">
        <v>3421595</v>
      </c>
      <c r="D204" s="11">
        <v>3.0542600000000002</v>
      </c>
      <c r="E204" s="11">
        <v>9.9007550000000002</v>
      </c>
      <c r="F204" s="11" t="s">
        <v>672</v>
      </c>
      <c r="G204" s="11">
        <v>19.28511</v>
      </c>
      <c r="H204" s="11">
        <v>32.240124000000002</v>
      </c>
      <c r="I204" s="2">
        <v>64.136787999999996</v>
      </c>
      <c r="J204" s="2" t="s">
        <v>426</v>
      </c>
    </row>
    <row r="205" spans="1:10" x14ac:dyDescent="0.2">
      <c r="A205" s="2">
        <v>56609</v>
      </c>
      <c r="B205" s="2" t="s">
        <v>642</v>
      </c>
      <c r="C205" s="4">
        <v>2943791</v>
      </c>
      <c r="D205" s="11">
        <v>2.8195929999999998</v>
      </c>
      <c r="E205" s="11">
        <v>4.8819600000000003</v>
      </c>
      <c r="F205" s="11" t="s">
        <v>672</v>
      </c>
      <c r="G205" s="11">
        <v>8.9399599999999992</v>
      </c>
      <c r="H205" s="11">
        <v>16.641513</v>
      </c>
      <c r="I205" s="2">
        <v>69.474716000000001</v>
      </c>
      <c r="J205" s="2" t="s">
        <v>411</v>
      </c>
    </row>
    <row r="206" spans="1:10" x14ac:dyDescent="0.2">
      <c r="A206" s="2">
        <v>56611</v>
      </c>
      <c r="B206" s="2" t="s">
        <v>643</v>
      </c>
      <c r="C206" s="4">
        <v>5385695</v>
      </c>
      <c r="D206" s="11">
        <v>3.2117079999999998</v>
      </c>
      <c r="E206" s="11">
        <v>8.2147799999999993</v>
      </c>
      <c r="F206" s="11" t="s">
        <v>673</v>
      </c>
      <c r="G206" s="11">
        <v>17.625927000000001</v>
      </c>
      <c r="H206" s="11">
        <v>29.052415</v>
      </c>
      <c r="I206" s="2">
        <v>60.992595999999999</v>
      </c>
      <c r="J206" s="2" t="s">
        <v>65</v>
      </c>
    </row>
    <row r="207" spans="1:10" x14ac:dyDescent="0.2">
      <c r="A207" s="2">
        <v>56671</v>
      </c>
      <c r="B207" s="2" t="s">
        <v>647</v>
      </c>
      <c r="C207" s="4">
        <v>5551798</v>
      </c>
      <c r="D207" s="11">
        <v>2.4958939999999998</v>
      </c>
      <c r="E207" s="11">
        <v>9.6205269999999992</v>
      </c>
      <c r="F207" s="11" t="s">
        <v>673</v>
      </c>
      <c r="G207" s="11">
        <v>16.814833</v>
      </c>
      <c r="H207" s="11">
        <v>28.931253000000002</v>
      </c>
      <c r="I207" s="2">
        <v>78.485063999999994</v>
      </c>
      <c r="J207" s="2" t="s">
        <v>386</v>
      </c>
    </row>
    <row r="208" spans="1:10" x14ac:dyDescent="0.2">
      <c r="A208" s="2">
        <v>56786</v>
      </c>
      <c r="B208" s="2" t="s">
        <v>650</v>
      </c>
      <c r="C208" s="4">
        <v>171833</v>
      </c>
      <c r="D208" s="11">
        <v>10.605600000000001</v>
      </c>
      <c r="E208" s="11">
        <v>23.379847999999999</v>
      </c>
      <c r="F208" s="11" t="s">
        <v>672</v>
      </c>
      <c r="G208" s="11">
        <v>67.401112999999995</v>
      </c>
      <c r="H208" s="11">
        <v>101.38656</v>
      </c>
      <c r="I208" s="2">
        <v>18.470469999999999</v>
      </c>
      <c r="J208" s="2" t="s">
        <v>301</v>
      </c>
    </row>
    <row r="209" spans="1:12" x14ac:dyDescent="0.2">
      <c r="A209" s="2">
        <v>56808</v>
      </c>
      <c r="B209" s="2" t="s">
        <v>652</v>
      </c>
      <c r="C209" s="4">
        <v>953703</v>
      </c>
      <c r="D209" s="11">
        <v>12.019339</v>
      </c>
      <c r="E209" s="11">
        <v>13.42015</v>
      </c>
      <c r="F209" s="11" t="s">
        <v>672</v>
      </c>
      <c r="G209" s="11">
        <v>24.572476999999999</v>
      </c>
      <c r="H209" s="11">
        <v>50.011966000000001</v>
      </c>
      <c r="I209" s="2">
        <v>16.297934999999999</v>
      </c>
      <c r="J209" s="2" t="s">
        <v>378</v>
      </c>
    </row>
    <row r="210" spans="1:12" x14ac:dyDescent="0.2">
      <c r="A210" t="s">
        <v>654</v>
      </c>
      <c r="B210" s="2" t="s">
        <v>655</v>
      </c>
      <c r="C210">
        <v>2002439</v>
      </c>
      <c r="D210" s="12">
        <v>2.7688335095066567</v>
      </c>
      <c r="E210" s="12">
        <v>10.820587339381623</v>
      </c>
      <c r="F210" s="12" t="s">
        <v>674</v>
      </c>
      <c r="G210" s="12">
        <v>14.08358151891019</v>
      </c>
      <c r="H210" s="12">
        <v>27.673002212794</v>
      </c>
      <c r="I210" s="5">
        <v>76.516352221140309</v>
      </c>
      <c r="J210" s="2" t="s">
        <v>411</v>
      </c>
    </row>
    <row r="211" spans="1:12" x14ac:dyDescent="0.2">
      <c r="A211" t="s">
        <v>657</v>
      </c>
      <c r="B211" t="s">
        <v>658</v>
      </c>
      <c r="C211">
        <v>10332330</v>
      </c>
      <c r="D211" s="12">
        <v>3.4321283065242794</v>
      </c>
      <c r="E211" s="12">
        <v>10.970695331465409</v>
      </c>
      <c r="F211" s="12" t="s">
        <v>673</v>
      </c>
      <c r="G211" s="12">
        <v>17.518509184770519</v>
      </c>
      <c r="H211" s="12">
        <v>31.921332822760206</v>
      </c>
      <c r="I211">
        <v>69.688945998180472</v>
      </c>
      <c r="J211" s="3" t="s">
        <v>625</v>
      </c>
    </row>
    <row r="212" spans="1:12" x14ac:dyDescent="0.2">
      <c r="C212" s="5"/>
      <c r="L212" s="5"/>
    </row>
  </sheetData>
  <autoFilter ref="A1:L1" xr:uid="{FD648D39-C03D-2A44-B16A-BF4E28DD7C04}">
    <sortState xmlns:xlrd2="http://schemas.microsoft.com/office/spreadsheetml/2017/richdata2" ref="A2:L211">
      <sortCondition ref="A1:A21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44D1-BF77-2C4F-8DAF-D00752AC98F8}">
  <dimension ref="A1:O211"/>
  <sheetViews>
    <sheetView workbookViewId="0">
      <pane ySplit="1" topLeftCell="A2" activePane="bottomLeft" state="frozen"/>
      <selection activeCell="C1" sqref="C1"/>
      <selection pane="bottomLeft" activeCell="B1" sqref="B1"/>
    </sheetView>
  </sheetViews>
  <sheetFormatPr baseColWidth="10" defaultRowHeight="16" x14ac:dyDescent="0.2"/>
  <cols>
    <col min="2" max="2" width="35.5" bestFit="1" customWidth="1"/>
    <col min="3" max="3" width="28.6640625" bestFit="1" customWidth="1"/>
    <col min="4" max="4" width="24.83203125" bestFit="1" customWidth="1"/>
    <col min="5" max="5" width="36.33203125" style="12" bestFit="1" customWidth="1"/>
    <col min="6" max="6" width="18" style="12" bestFit="1" customWidth="1"/>
    <col min="7" max="7" width="21.1640625" style="12" bestFit="1" customWidth="1"/>
    <col min="8" max="8" width="17.6640625" style="12" bestFit="1" customWidth="1"/>
    <col min="9" max="9" width="20.83203125" style="12" bestFit="1" customWidth="1"/>
    <col min="10" max="10" width="28" style="12" bestFit="1" customWidth="1"/>
    <col min="11" max="11" width="19" bestFit="1" customWidth="1"/>
    <col min="12" max="12" width="10.83203125" style="12"/>
    <col min="14" max="14" width="10.83203125" style="14"/>
    <col min="15" max="15" width="9.6640625" customWidth="1"/>
  </cols>
  <sheetData>
    <row r="1" spans="1:15" ht="34" x14ac:dyDescent="0.2">
      <c r="A1" s="1" t="s">
        <v>0</v>
      </c>
      <c r="B1" s="1" t="s">
        <v>1</v>
      </c>
      <c r="C1" s="1" t="s">
        <v>699</v>
      </c>
      <c r="D1" s="1" t="s">
        <v>669</v>
      </c>
      <c r="E1" s="10" t="s">
        <v>677</v>
      </c>
      <c r="F1" s="10" t="s">
        <v>695</v>
      </c>
      <c r="G1" s="10" t="s">
        <v>696</v>
      </c>
      <c r="H1" s="10" t="s">
        <v>697</v>
      </c>
      <c r="I1" s="10" t="s">
        <v>698</v>
      </c>
      <c r="J1" s="10" t="s">
        <v>702</v>
      </c>
      <c r="K1" s="1" t="s">
        <v>704</v>
      </c>
      <c r="L1" s="10" t="s">
        <v>703</v>
      </c>
      <c r="M1" s="1" t="s">
        <v>705</v>
      </c>
      <c r="N1" s="13" t="s">
        <v>706</v>
      </c>
      <c r="O1" s="16" t="s">
        <v>2</v>
      </c>
    </row>
    <row r="2" spans="1:15" x14ac:dyDescent="0.2">
      <c r="A2" s="2">
        <v>3</v>
      </c>
      <c r="B2" s="2" t="s">
        <v>9</v>
      </c>
      <c r="C2" s="2">
        <v>1192.5</v>
      </c>
      <c r="D2" s="4">
        <v>3870545</v>
      </c>
      <c r="E2" s="11">
        <v>46.630944</v>
      </c>
      <c r="F2" s="11">
        <v>19.822637</v>
      </c>
      <c r="G2" s="11">
        <v>24.957697</v>
      </c>
      <c r="H2" s="11" t="s">
        <v>64</v>
      </c>
      <c r="I2" s="11">
        <v>32.447322999999997</v>
      </c>
      <c r="J2" s="11">
        <f>MIN(F2:I2)</f>
        <v>19.822637</v>
      </c>
      <c r="K2" s="2" t="s">
        <v>681</v>
      </c>
      <c r="L2" s="12">
        <f>E2-J2</f>
        <v>26.808306999999999</v>
      </c>
      <c r="M2" t="str">
        <f>IF(J2&lt;E2,"renewables","coal")</f>
        <v>renewables</v>
      </c>
      <c r="N2" s="14">
        <f>L2/E2</f>
        <v>0.57490380207614922</v>
      </c>
      <c r="O2" s="2" t="s">
        <v>12</v>
      </c>
    </row>
    <row r="3" spans="1:15" x14ac:dyDescent="0.2">
      <c r="A3" s="2">
        <v>26</v>
      </c>
      <c r="B3" s="2" t="s">
        <v>16</v>
      </c>
      <c r="C3" s="2">
        <v>952</v>
      </c>
      <c r="D3" s="4">
        <v>3424914</v>
      </c>
      <c r="E3" s="11">
        <v>57.174304999999997</v>
      </c>
      <c r="F3" s="11">
        <v>20.029574</v>
      </c>
      <c r="G3" s="11">
        <v>25.343651999999999</v>
      </c>
      <c r="H3" s="11">
        <v>37.753977999999996</v>
      </c>
      <c r="I3" s="11">
        <v>28.721979999999999</v>
      </c>
      <c r="J3" s="11">
        <f>MIN(F3:I3)</f>
        <v>20.029574</v>
      </c>
      <c r="K3" s="2" t="s">
        <v>681</v>
      </c>
      <c r="L3" s="12">
        <f>E3-J3</f>
        <v>37.144730999999993</v>
      </c>
      <c r="M3" t="str">
        <f>IF(J3&lt;E3,"renewables","coal")</f>
        <v>renewables</v>
      </c>
      <c r="N3" s="14">
        <f>L3/E3</f>
        <v>0.6496752518460871</v>
      </c>
      <c r="O3" s="2" t="s">
        <v>12</v>
      </c>
    </row>
    <row r="4" spans="1:15" x14ac:dyDescent="0.2">
      <c r="A4" s="2">
        <v>59</v>
      </c>
      <c r="B4" s="2" t="s">
        <v>19</v>
      </c>
      <c r="C4" s="2">
        <v>109.8</v>
      </c>
      <c r="D4" s="4">
        <v>422232</v>
      </c>
      <c r="E4" s="11">
        <v>34.888522000000002</v>
      </c>
      <c r="F4" s="11">
        <v>20.316326</v>
      </c>
      <c r="G4" s="11">
        <v>20.407620000000001</v>
      </c>
      <c r="H4" s="11">
        <v>13.987047</v>
      </c>
      <c r="I4" s="11">
        <v>14.045686999999999</v>
      </c>
      <c r="J4" s="11">
        <f>MIN(F4:I4)</f>
        <v>13.987047</v>
      </c>
      <c r="K4" s="2" t="s">
        <v>682</v>
      </c>
      <c r="L4" s="12">
        <f>E4-J4</f>
        <v>20.901475000000001</v>
      </c>
      <c r="M4" t="str">
        <f>IF(J4&lt;E4,"renewables","coal")</f>
        <v>renewables</v>
      </c>
      <c r="N4" s="14">
        <f>L4/E4</f>
        <v>0.59909316307523719</v>
      </c>
      <c r="O4" s="2" t="s">
        <v>22</v>
      </c>
    </row>
    <row r="5" spans="1:15" x14ac:dyDescent="0.2">
      <c r="A5" s="2">
        <v>60</v>
      </c>
      <c r="B5" s="2" t="s">
        <v>26</v>
      </c>
      <c r="C5" s="2">
        <v>324.3</v>
      </c>
      <c r="D5" s="4">
        <v>1299367</v>
      </c>
      <c r="E5" s="11">
        <v>38.604322000000003</v>
      </c>
      <c r="F5" s="11">
        <v>20.316326</v>
      </c>
      <c r="G5" s="11">
        <v>20.534193999999999</v>
      </c>
      <c r="H5" s="11">
        <v>14.463588</v>
      </c>
      <c r="I5" s="11">
        <v>14.374336</v>
      </c>
      <c r="J5" s="11">
        <f>MIN(F5:I5)</f>
        <v>14.374336</v>
      </c>
      <c r="K5" s="2" t="s">
        <v>683</v>
      </c>
      <c r="L5" s="12">
        <f>E5-J5</f>
        <v>24.229986000000004</v>
      </c>
      <c r="M5" t="str">
        <f>IF(J5&lt;E5,"renewables","coal")</f>
        <v>renewables</v>
      </c>
      <c r="N5" s="14">
        <f>L5/E5</f>
        <v>0.62764956732046739</v>
      </c>
      <c r="O5" s="2" t="s">
        <v>22</v>
      </c>
    </row>
    <row r="6" spans="1:15" x14ac:dyDescent="0.2">
      <c r="A6" s="2">
        <v>108</v>
      </c>
      <c r="B6" s="2" t="s">
        <v>30</v>
      </c>
      <c r="C6" s="2">
        <v>348.7</v>
      </c>
      <c r="D6" s="4">
        <v>1599571</v>
      </c>
      <c r="E6" s="11">
        <v>27.042224000000001</v>
      </c>
      <c r="F6" s="11">
        <v>15.864521999999999</v>
      </c>
      <c r="G6" s="11">
        <v>18.503319000000001</v>
      </c>
      <c r="H6" s="11">
        <v>16.789666</v>
      </c>
      <c r="I6" s="11">
        <v>17.110464</v>
      </c>
      <c r="J6" s="11">
        <f>MIN(F6:I6)</f>
        <v>15.864521999999999</v>
      </c>
      <c r="K6" s="2" t="s">
        <v>681</v>
      </c>
      <c r="L6" s="12">
        <f>E6-J6</f>
        <v>11.177702000000002</v>
      </c>
      <c r="M6" t="str">
        <f>IF(J6&lt;E6,"renewables","coal")</f>
        <v>renewables</v>
      </c>
      <c r="N6" s="14">
        <f>L6/E6</f>
        <v>0.41334255644062418</v>
      </c>
      <c r="O6" s="2" t="s">
        <v>33</v>
      </c>
    </row>
    <row r="7" spans="1:15" x14ac:dyDescent="0.2">
      <c r="A7" s="2">
        <v>113</v>
      </c>
      <c r="B7" s="2" t="s">
        <v>35</v>
      </c>
      <c r="C7" s="2">
        <v>425.9</v>
      </c>
      <c r="D7" s="4">
        <v>1926547</v>
      </c>
      <c r="E7" s="11">
        <v>36.137680000000003</v>
      </c>
      <c r="F7" s="11">
        <v>13.814863000000001</v>
      </c>
      <c r="G7" s="11">
        <v>14.690462</v>
      </c>
      <c r="H7" s="11">
        <v>51.684887000000003</v>
      </c>
      <c r="I7" s="11">
        <v>25.501619000000002</v>
      </c>
      <c r="J7" s="11">
        <f>MIN(F7:I7)</f>
        <v>13.814863000000001</v>
      </c>
      <c r="K7" s="2" t="s">
        <v>681</v>
      </c>
      <c r="L7" s="12">
        <f>E7-J7</f>
        <v>22.322817000000001</v>
      </c>
      <c r="M7" t="str">
        <f>IF(J7&lt;E7,"renewables","coal")</f>
        <v>renewables</v>
      </c>
      <c r="N7" s="14">
        <f>L7/E7</f>
        <v>0.61771583012523212</v>
      </c>
      <c r="O7" s="2" t="s">
        <v>37</v>
      </c>
    </row>
    <row r="8" spans="1:15" x14ac:dyDescent="0.2">
      <c r="A8" s="2">
        <v>130</v>
      </c>
      <c r="B8" s="2" t="s">
        <v>41</v>
      </c>
      <c r="C8" s="2">
        <v>2390.1</v>
      </c>
      <c r="D8" s="4">
        <v>7356688</v>
      </c>
      <c r="E8" s="11">
        <v>40.853217000000001</v>
      </c>
      <c r="F8" s="11">
        <v>18.947856000000002</v>
      </c>
      <c r="G8" s="11">
        <v>20.444856000000001</v>
      </c>
      <c r="H8" s="11" t="s">
        <v>64</v>
      </c>
      <c r="I8" s="11">
        <v>42.196826000000001</v>
      </c>
      <c r="J8" s="11">
        <f>MIN(F8:I8)</f>
        <v>18.947856000000002</v>
      </c>
      <c r="K8" s="2" t="s">
        <v>681</v>
      </c>
      <c r="L8" s="12">
        <f>E8-J8</f>
        <v>21.905360999999999</v>
      </c>
      <c r="M8" t="str">
        <f>IF(J8&lt;E8,"renewables","coal")</f>
        <v>renewables</v>
      </c>
      <c r="N8" s="14">
        <f>L8/E8</f>
        <v>0.53619672105626337</v>
      </c>
      <c r="O8" s="2" t="s">
        <v>44</v>
      </c>
    </row>
    <row r="9" spans="1:15" x14ac:dyDescent="0.2">
      <c r="A9" s="2">
        <v>136</v>
      </c>
      <c r="B9" s="2" t="s">
        <v>47</v>
      </c>
      <c r="C9" s="2">
        <v>1429.2</v>
      </c>
      <c r="D9" s="4">
        <v>6550658</v>
      </c>
      <c r="E9" s="11">
        <v>34.829185000000003</v>
      </c>
      <c r="F9" s="11">
        <v>20.255268000000001</v>
      </c>
      <c r="G9" s="11">
        <v>19.179459000000001</v>
      </c>
      <c r="H9" s="11" t="s">
        <v>64</v>
      </c>
      <c r="I9" s="11">
        <v>43.250622999999997</v>
      </c>
      <c r="J9" s="11">
        <f>MIN(F9:I9)</f>
        <v>19.179459000000001</v>
      </c>
      <c r="K9" s="2" t="s">
        <v>684</v>
      </c>
      <c r="L9" s="12">
        <f>E9-J9</f>
        <v>15.649726000000001</v>
      </c>
      <c r="M9" t="str">
        <f>IF(J9&lt;E9,"renewables","coal")</f>
        <v>renewables</v>
      </c>
      <c r="N9" s="14">
        <f>L9/E9</f>
        <v>0.44932794149504218</v>
      </c>
      <c r="O9" s="2" t="s">
        <v>49</v>
      </c>
    </row>
    <row r="10" spans="1:15" x14ac:dyDescent="0.2">
      <c r="A10" s="2">
        <v>160</v>
      </c>
      <c r="B10" s="2" t="s">
        <v>52</v>
      </c>
      <c r="C10" s="2">
        <v>204</v>
      </c>
      <c r="D10" s="4">
        <v>1222875</v>
      </c>
      <c r="E10" s="11">
        <v>41.631756000000003</v>
      </c>
      <c r="F10" s="11">
        <v>13.814863000000001</v>
      </c>
      <c r="G10" s="11">
        <v>14.690462</v>
      </c>
      <c r="H10" s="11">
        <v>61.611542999999998</v>
      </c>
      <c r="I10" s="11">
        <v>25.281704000000001</v>
      </c>
      <c r="J10" s="11">
        <f>MIN(F10:I10)</f>
        <v>13.814863000000001</v>
      </c>
      <c r="K10" s="2" t="s">
        <v>681</v>
      </c>
      <c r="L10" s="12">
        <f>E10-J10</f>
        <v>27.816893</v>
      </c>
      <c r="M10" t="str">
        <f>IF(J10&lt;E10,"renewables","coal")</f>
        <v>renewables</v>
      </c>
      <c r="N10" s="14">
        <f>L10/E10</f>
        <v>0.66816525827063356</v>
      </c>
      <c r="O10" s="2" t="s">
        <v>37</v>
      </c>
    </row>
    <row r="11" spans="1:15" x14ac:dyDescent="0.2">
      <c r="A11" s="2">
        <v>165</v>
      </c>
      <c r="B11" s="2" t="s">
        <v>57</v>
      </c>
      <c r="C11" s="2">
        <v>594</v>
      </c>
      <c r="D11" s="4">
        <v>1214266</v>
      </c>
      <c r="E11" s="11">
        <v>34.023944</v>
      </c>
      <c r="F11" s="11">
        <v>19.202969</v>
      </c>
      <c r="G11" s="11">
        <v>20.631453</v>
      </c>
      <c r="H11" s="11">
        <v>16.287037999999999</v>
      </c>
      <c r="I11" s="11">
        <v>14.768586000000001</v>
      </c>
      <c r="J11" s="11">
        <f>MIN(F11:I11)</f>
        <v>14.768586000000001</v>
      </c>
      <c r="K11" s="2" t="s">
        <v>683</v>
      </c>
      <c r="L11" s="12">
        <f>E11-J11</f>
        <v>19.255358000000001</v>
      </c>
      <c r="M11" t="str">
        <f>IF(J11&lt;E11,"renewables","coal")</f>
        <v>renewables</v>
      </c>
      <c r="N11" s="14">
        <f>L11/E11</f>
        <v>0.56593550706525975</v>
      </c>
      <c r="O11" s="2" t="s">
        <v>59</v>
      </c>
    </row>
    <row r="12" spans="1:15" x14ac:dyDescent="0.2">
      <c r="A12" s="2">
        <v>298</v>
      </c>
      <c r="B12" s="2" t="s">
        <v>62</v>
      </c>
      <c r="C12" s="2">
        <v>1849.8</v>
      </c>
      <c r="D12" s="4">
        <v>5702129</v>
      </c>
      <c r="E12" s="11">
        <v>40.365343000000003</v>
      </c>
      <c r="F12" s="11">
        <v>17.529544000000001</v>
      </c>
      <c r="G12" s="11">
        <v>17.170491999999999</v>
      </c>
      <c r="H12" s="11">
        <v>21.335225000000001</v>
      </c>
      <c r="I12" s="11">
        <v>13.359696</v>
      </c>
      <c r="J12" s="11">
        <f>MIN(F12:I12)</f>
        <v>13.359696</v>
      </c>
      <c r="K12" s="2" t="s">
        <v>683</v>
      </c>
      <c r="L12" s="12">
        <f>E12-J12</f>
        <v>27.005647000000003</v>
      </c>
      <c r="M12" t="str">
        <f>IF(J12&lt;E12,"renewables","coal")</f>
        <v>renewables</v>
      </c>
      <c r="N12" s="14">
        <f>L12/E12</f>
        <v>0.66903053443643479</v>
      </c>
      <c r="O12" s="2" t="s">
        <v>65</v>
      </c>
    </row>
    <row r="13" spans="1:15" x14ac:dyDescent="0.2">
      <c r="A13" s="2">
        <v>470</v>
      </c>
      <c r="B13" s="2" t="s">
        <v>67</v>
      </c>
      <c r="C13" s="2">
        <v>1635.3</v>
      </c>
      <c r="D13" s="4">
        <v>8175602</v>
      </c>
      <c r="E13" s="11">
        <v>24.685960000000001</v>
      </c>
      <c r="F13" s="11">
        <v>14.606369000000001</v>
      </c>
      <c r="G13" s="11">
        <v>16.178626000000001</v>
      </c>
      <c r="H13" s="11">
        <v>42.569414000000002</v>
      </c>
      <c r="I13" s="11">
        <v>17.507093000000001</v>
      </c>
      <c r="J13" s="11">
        <f>MIN(F13:I13)</f>
        <v>14.606369000000001</v>
      </c>
      <c r="K13" s="2" t="s">
        <v>681</v>
      </c>
      <c r="L13" s="12">
        <f>E13-J13</f>
        <v>10.079591000000001</v>
      </c>
      <c r="M13" t="str">
        <f>IF(J13&lt;E13,"renewables","coal")</f>
        <v>renewables</v>
      </c>
      <c r="N13" s="14">
        <f>L13/E13</f>
        <v>0.40831270082265386</v>
      </c>
      <c r="O13" s="2" t="s">
        <v>69</v>
      </c>
    </row>
    <row r="14" spans="1:15" x14ac:dyDescent="0.2">
      <c r="A14" s="2">
        <v>525</v>
      </c>
      <c r="B14" s="2" t="s">
        <v>73</v>
      </c>
      <c r="C14" s="2">
        <v>465.4</v>
      </c>
      <c r="D14" s="4">
        <v>2474838</v>
      </c>
      <c r="E14" s="11">
        <v>32.222093999999998</v>
      </c>
      <c r="F14" s="11">
        <v>17.536434</v>
      </c>
      <c r="G14" s="11">
        <v>20.603884999999998</v>
      </c>
      <c r="H14" s="11">
        <v>57.255980999999998</v>
      </c>
      <c r="I14" s="11">
        <v>20.289671999999999</v>
      </c>
      <c r="J14" s="11">
        <f>MIN(F14:I14)</f>
        <v>17.536434</v>
      </c>
      <c r="K14" s="2" t="s">
        <v>681</v>
      </c>
      <c r="L14" s="12">
        <f>E14-J14</f>
        <v>14.685659999999999</v>
      </c>
      <c r="M14" t="str">
        <f>IF(J14&lt;E14,"renewables","coal")</f>
        <v>renewables</v>
      </c>
      <c r="N14" s="14">
        <f>L14/E14</f>
        <v>0.455763675694075</v>
      </c>
      <c r="O14" s="2" t="s">
        <v>69</v>
      </c>
    </row>
    <row r="15" spans="1:15" x14ac:dyDescent="0.2">
      <c r="A15" s="2">
        <v>564</v>
      </c>
      <c r="B15" s="2" t="s">
        <v>77</v>
      </c>
      <c r="C15" s="2">
        <v>929</v>
      </c>
      <c r="D15" s="4">
        <v>4573755</v>
      </c>
      <c r="E15" s="11">
        <v>40.227125000000001</v>
      </c>
      <c r="F15" s="11">
        <v>17.582626000000001</v>
      </c>
      <c r="G15" s="11">
        <v>19.160653</v>
      </c>
      <c r="H15" s="11" t="s">
        <v>64</v>
      </c>
      <c r="I15" s="11">
        <v>42.744698</v>
      </c>
      <c r="J15" s="11">
        <f>MIN(F15:I15)</f>
        <v>17.582626000000001</v>
      </c>
      <c r="K15" s="2" t="s">
        <v>681</v>
      </c>
      <c r="L15" s="12">
        <f>E15-J15</f>
        <v>22.644499</v>
      </c>
      <c r="M15" t="str">
        <f>IF(J15&lt;E15,"renewables","coal")</f>
        <v>renewables</v>
      </c>
      <c r="N15" s="14">
        <f>L15/E15</f>
        <v>0.56291616664128996</v>
      </c>
      <c r="O15" s="2" t="s">
        <v>49</v>
      </c>
    </row>
    <row r="16" spans="1:15" x14ac:dyDescent="0.2">
      <c r="A16" s="2">
        <v>594</v>
      </c>
      <c r="B16" s="2" t="s">
        <v>81</v>
      </c>
      <c r="C16" s="2">
        <v>445.5</v>
      </c>
      <c r="D16" s="4">
        <v>284499</v>
      </c>
      <c r="E16" s="11">
        <v>89.943393999999998</v>
      </c>
      <c r="F16" s="11">
        <v>27.022722000000002</v>
      </c>
      <c r="G16" s="11">
        <v>28.622710000000001</v>
      </c>
      <c r="H16" s="11" t="s">
        <v>64</v>
      </c>
      <c r="I16" s="11">
        <v>31.606614</v>
      </c>
      <c r="J16" s="11">
        <f>MIN(F16:I16)</f>
        <v>27.022722000000002</v>
      </c>
      <c r="K16" s="2" t="s">
        <v>681</v>
      </c>
      <c r="L16" s="12">
        <f>E16-J16</f>
        <v>62.920671999999996</v>
      </c>
      <c r="M16" t="str">
        <f>IF(J16&lt;E16,"renewables","coal")</f>
        <v>renewables</v>
      </c>
      <c r="N16" s="14">
        <f>L16/E16</f>
        <v>0.69955856902620328</v>
      </c>
      <c r="O16" s="2" t="s">
        <v>83</v>
      </c>
    </row>
    <row r="17" spans="1:15" x14ac:dyDescent="0.2">
      <c r="A17" s="2">
        <v>602</v>
      </c>
      <c r="B17" s="2" t="s">
        <v>87</v>
      </c>
      <c r="C17" s="2">
        <v>1370.2</v>
      </c>
      <c r="D17" s="4">
        <v>2470805</v>
      </c>
      <c r="E17" s="11">
        <v>53.846383000000003</v>
      </c>
      <c r="F17" s="11">
        <v>26.794319999999999</v>
      </c>
      <c r="G17" s="11">
        <v>28.236374000000001</v>
      </c>
      <c r="H17" s="11" t="s">
        <v>64</v>
      </c>
      <c r="I17" s="11">
        <v>35.416120999999997</v>
      </c>
      <c r="J17" s="11">
        <f>MIN(F17:I17)</f>
        <v>26.794319999999999</v>
      </c>
      <c r="K17" s="2" t="s">
        <v>681</v>
      </c>
      <c r="L17" s="12">
        <f>E17-J17</f>
        <v>27.052063000000004</v>
      </c>
      <c r="M17" t="str">
        <f>IF(J17&lt;E17,"renewables","coal")</f>
        <v>renewables</v>
      </c>
      <c r="N17" s="14">
        <f>L17/E17</f>
        <v>0.50239331767186668</v>
      </c>
      <c r="O17" s="2" t="s">
        <v>89</v>
      </c>
    </row>
    <row r="18" spans="1:15" x14ac:dyDescent="0.2">
      <c r="A18" s="2">
        <v>628</v>
      </c>
      <c r="B18" s="2" t="s">
        <v>91</v>
      </c>
      <c r="C18" s="2">
        <v>1478.4</v>
      </c>
      <c r="D18" s="4">
        <v>5042303</v>
      </c>
      <c r="E18" s="11">
        <v>53.816296999999999</v>
      </c>
      <c r="F18" s="11">
        <v>17.582626000000001</v>
      </c>
      <c r="G18" s="11">
        <v>19.168006999999999</v>
      </c>
      <c r="H18" s="11" t="s">
        <v>64</v>
      </c>
      <c r="I18" s="11">
        <v>42.712583000000002</v>
      </c>
      <c r="J18" s="11">
        <f>MIN(F18:I18)</f>
        <v>17.582626000000001</v>
      </c>
      <c r="K18" s="2" t="s">
        <v>681</v>
      </c>
      <c r="L18" s="12">
        <f>E18-J18</f>
        <v>36.233671000000001</v>
      </c>
      <c r="M18" t="str">
        <f>IF(J18&lt;E18,"renewables","coal")</f>
        <v>renewables</v>
      </c>
      <c r="N18" s="14">
        <f>L18/E18</f>
        <v>0.6732843584537227</v>
      </c>
      <c r="O18" s="2" t="s">
        <v>49</v>
      </c>
    </row>
    <row r="19" spans="1:15" x14ac:dyDescent="0.2">
      <c r="A19" s="2">
        <v>645</v>
      </c>
      <c r="B19" s="2" t="s">
        <v>96</v>
      </c>
      <c r="C19" s="2">
        <v>486</v>
      </c>
      <c r="D19" s="4">
        <v>1632101</v>
      </c>
      <c r="E19" s="11">
        <v>49.381936000000003</v>
      </c>
      <c r="F19" s="11">
        <v>17.582626000000001</v>
      </c>
      <c r="G19" s="11">
        <v>19.108374999999999</v>
      </c>
      <c r="H19" s="11" t="s">
        <v>64</v>
      </c>
      <c r="I19" s="11">
        <v>40.629806000000002</v>
      </c>
      <c r="J19" s="11">
        <f>MIN(F19:I19)</f>
        <v>17.582626000000001</v>
      </c>
      <c r="K19" s="2" t="s">
        <v>681</v>
      </c>
      <c r="L19" s="12">
        <f>E19-J19</f>
        <v>31.799310000000002</v>
      </c>
      <c r="M19" t="str">
        <f>IF(J19&lt;E19,"renewables","coal")</f>
        <v>renewables</v>
      </c>
      <c r="N19" s="14">
        <f>L19/E19</f>
        <v>0.64394619927416374</v>
      </c>
      <c r="O19" s="2" t="s">
        <v>49</v>
      </c>
    </row>
    <row r="20" spans="1:15" x14ac:dyDescent="0.2">
      <c r="A20" s="2">
        <v>667</v>
      </c>
      <c r="B20" s="2" t="s">
        <v>101</v>
      </c>
      <c r="C20" s="2">
        <v>595</v>
      </c>
      <c r="D20" s="4">
        <v>1623464</v>
      </c>
      <c r="E20" s="11">
        <v>63.234768000000003</v>
      </c>
      <c r="F20" s="11">
        <v>20.255268000000001</v>
      </c>
      <c r="G20" s="11">
        <v>19.108374999999999</v>
      </c>
      <c r="H20" s="11" t="s">
        <v>64</v>
      </c>
      <c r="I20" s="11">
        <v>40.629806000000002</v>
      </c>
      <c r="J20" s="11">
        <f>MIN(F20:I20)</f>
        <v>19.108374999999999</v>
      </c>
      <c r="K20" s="2" t="s">
        <v>684</v>
      </c>
      <c r="L20" s="12">
        <f>E20-J20</f>
        <v>44.126393000000007</v>
      </c>
      <c r="M20" t="str">
        <f>IF(J20&lt;E20,"renewables","coal")</f>
        <v>renewables</v>
      </c>
      <c r="N20" s="14">
        <f>L20/E20</f>
        <v>0.69781853236181723</v>
      </c>
      <c r="O20" s="2" t="s">
        <v>49</v>
      </c>
    </row>
    <row r="21" spans="1:15" x14ac:dyDescent="0.2">
      <c r="A21" s="2">
        <v>703</v>
      </c>
      <c r="B21" s="2" t="s">
        <v>104</v>
      </c>
      <c r="C21" s="2">
        <v>3498.6</v>
      </c>
      <c r="D21" s="4">
        <v>9452106</v>
      </c>
      <c r="E21" s="11">
        <v>44.422303999999997</v>
      </c>
      <c r="F21" s="11">
        <v>19.912336</v>
      </c>
      <c r="G21" s="11">
        <v>24.531502</v>
      </c>
      <c r="H21" s="11" t="s">
        <v>64</v>
      </c>
      <c r="I21" s="11">
        <v>35.391513000000003</v>
      </c>
      <c r="J21" s="11">
        <f>MIN(F21:I21)</f>
        <v>19.912336</v>
      </c>
      <c r="K21" s="2" t="s">
        <v>681</v>
      </c>
      <c r="L21" s="12">
        <f>E21-J21</f>
        <v>24.509967999999997</v>
      </c>
      <c r="M21" t="str">
        <f>IF(J21&lt;E21,"renewables","coal")</f>
        <v>renewables</v>
      </c>
      <c r="N21" s="14">
        <f>L21/E21</f>
        <v>0.55174913935125924</v>
      </c>
      <c r="O21" s="2" t="s">
        <v>106</v>
      </c>
    </row>
    <row r="22" spans="1:15" x14ac:dyDescent="0.2">
      <c r="A22" s="2">
        <v>856</v>
      </c>
      <c r="B22" s="2" t="s">
        <v>109</v>
      </c>
      <c r="C22" s="2">
        <v>644.29999999999995</v>
      </c>
      <c r="D22" s="4">
        <v>2713868</v>
      </c>
      <c r="E22" s="11">
        <v>30.847318999999999</v>
      </c>
      <c r="F22" s="11">
        <v>24.036324</v>
      </c>
      <c r="G22" s="11">
        <v>25.739825</v>
      </c>
      <c r="H22" s="11">
        <v>20.716176000000001</v>
      </c>
      <c r="I22" s="11">
        <v>20.192174000000001</v>
      </c>
      <c r="J22" s="11">
        <f>MIN(F22:I22)</f>
        <v>20.192174000000001</v>
      </c>
      <c r="K22" s="2" t="s">
        <v>683</v>
      </c>
      <c r="L22" s="12">
        <f>E22-J22</f>
        <v>10.655144999999997</v>
      </c>
      <c r="M22" t="str">
        <f>IF(J22&lt;E22,"renewables","coal")</f>
        <v>renewables</v>
      </c>
      <c r="N22" s="14">
        <f>L22/E22</f>
        <v>0.3454155934912852</v>
      </c>
      <c r="O22" s="2" t="s">
        <v>111</v>
      </c>
    </row>
    <row r="23" spans="1:15" x14ac:dyDescent="0.2">
      <c r="A23" s="2">
        <v>876</v>
      </c>
      <c r="B23" s="2" t="s">
        <v>115</v>
      </c>
      <c r="C23" s="2">
        <v>1319</v>
      </c>
      <c r="D23" s="4">
        <v>3933111</v>
      </c>
      <c r="E23" s="11">
        <v>38.444926000000002</v>
      </c>
      <c r="F23" s="11">
        <v>23.218744999999998</v>
      </c>
      <c r="G23" s="11">
        <v>24.746767999999999</v>
      </c>
      <c r="H23" s="11">
        <v>19.559858999999999</v>
      </c>
      <c r="I23" s="11">
        <v>19.920783</v>
      </c>
      <c r="J23" s="11">
        <f>MIN(F23:I23)</f>
        <v>19.559858999999999</v>
      </c>
      <c r="K23" s="2" t="s">
        <v>682</v>
      </c>
      <c r="L23" s="12">
        <f>E23-J23</f>
        <v>18.885067000000003</v>
      </c>
      <c r="M23" t="str">
        <f>IF(J23&lt;E23,"renewables","coal")</f>
        <v>renewables</v>
      </c>
      <c r="N23" s="14">
        <f>L23/E23</f>
        <v>0.49122391339757038</v>
      </c>
      <c r="O23" s="2" t="s">
        <v>111</v>
      </c>
    </row>
    <row r="24" spans="1:15" x14ac:dyDescent="0.2">
      <c r="A24" s="2">
        <v>879</v>
      </c>
      <c r="B24" s="2" t="s">
        <v>118</v>
      </c>
      <c r="C24" s="2">
        <v>1785.6</v>
      </c>
      <c r="D24" s="4">
        <v>2701322</v>
      </c>
      <c r="E24" s="11">
        <v>47.104281999999998</v>
      </c>
      <c r="F24" s="11">
        <v>24.036324</v>
      </c>
      <c r="G24" s="11">
        <v>25.739825</v>
      </c>
      <c r="H24" s="11">
        <v>21.370768000000002</v>
      </c>
      <c r="I24" s="11">
        <v>20.192174000000001</v>
      </c>
      <c r="J24" s="11">
        <f>MIN(F24:I24)</f>
        <v>20.192174000000001</v>
      </c>
      <c r="K24" s="2" t="s">
        <v>683</v>
      </c>
      <c r="L24" s="12">
        <f>E24-J24</f>
        <v>26.912107999999996</v>
      </c>
      <c r="M24" t="str">
        <f>IF(J24&lt;E24,"renewables","coal")</f>
        <v>renewables</v>
      </c>
      <c r="N24" s="14">
        <f>L24/E24</f>
        <v>0.5713303941242539</v>
      </c>
      <c r="O24" s="2" t="s">
        <v>111</v>
      </c>
    </row>
    <row r="25" spans="1:15" x14ac:dyDescent="0.2">
      <c r="A25" s="2">
        <v>883</v>
      </c>
      <c r="B25" s="2" t="s">
        <v>122</v>
      </c>
      <c r="C25" s="2">
        <v>681.7</v>
      </c>
      <c r="D25" s="4">
        <v>2085573</v>
      </c>
      <c r="E25" s="11">
        <v>34.541629</v>
      </c>
      <c r="F25" s="11">
        <v>26.972835</v>
      </c>
      <c r="G25" s="11">
        <v>28.498695000000001</v>
      </c>
      <c r="H25" s="11" t="s">
        <v>64</v>
      </c>
      <c r="I25" s="11">
        <v>20.941352999999999</v>
      </c>
      <c r="J25" s="11">
        <f>MIN(F25:I25)</f>
        <v>20.941352999999999</v>
      </c>
      <c r="K25" s="2" t="s">
        <v>683</v>
      </c>
      <c r="L25" s="12">
        <f>E25-J25</f>
        <v>13.600276000000001</v>
      </c>
      <c r="M25" t="str">
        <f>IF(J25&lt;E25,"renewables","coal")</f>
        <v>renewables</v>
      </c>
      <c r="N25" s="14">
        <f>L25/E25</f>
        <v>0.39373580209549469</v>
      </c>
      <c r="O25" s="2" t="s">
        <v>111</v>
      </c>
    </row>
    <row r="26" spans="1:15" x14ac:dyDescent="0.2">
      <c r="A26" s="2">
        <v>884</v>
      </c>
      <c r="B26" s="2" t="s">
        <v>125</v>
      </c>
      <c r="C26" s="2">
        <v>598.4</v>
      </c>
      <c r="D26" s="4">
        <v>694080</v>
      </c>
      <c r="E26" s="11">
        <v>56.732467</v>
      </c>
      <c r="F26" s="11">
        <v>27.041129999999999</v>
      </c>
      <c r="G26" s="11">
        <v>28.45768</v>
      </c>
      <c r="H26" s="11">
        <v>21.944807999999998</v>
      </c>
      <c r="I26" s="11">
        <v>21.122347999999999</v>
      </c>
      <c r="J26" s="11">
        <f>MIN(F26:I26)</f>
        <v>21.122347999999999</v>
      </c>
      <c r="K26" s="2" t="s">
        <v>683</v>
      </c>
      <c r="L26" s="12">
        <f>E26-J26</f>
        <v>35.610118999999997</v>
      </c>
      <c r="M26" t="str">
        <f>IF(J26&lt;E26,"renewables","coal")</f>
        <v>renewables</v>
      </c>
      <c r="N26" s="14">
        <f>L26/E26</f>
        <v>0.62768500795144333</v>
      </c>
      <c r="O26" s="2" t="s">
        <v>111</v>
      </c>
    </row>
    <row r="27" spans="1:15" x14ac:dyDescent="0.2">
      <c r="A27" s="2">
        <v>887</v>
      </c>
      <c r="B27" s="2" t="s">
        <v>127</v>
      </c>
      <c r="C27" s="2">
        <v>1099.8</v>
      </c>
      <c r="D27" s="4">
        <v>5066616</v>
      </c>
      <c r="E27" s="11">
        <v>34.814216999999999</v>
      </c>
      <c r="F27" s="11">
        <v>21.966391999999999</v>
      </c>
      <c r="G27" s="11">
        <v>24.428051</v>
      </c>
      <c r="H27" s="11">
        <v>23.646186</v>
      </c>
      <c r="I27" s="11">
        <v>19.903445000000001</v>
      </c>
      <c r="J27" s="11">
        <f>MIN(F27:I27)</f>
        <v>19.903445000000001</v>
      </c>
      <c r="K27" s="2" t="s">
        <v>683</v>
      </c>
      <c r="L27" s="12">
        <f>E27-J27</f>
        <v>14.910771999999998</v>
      </c>
      <c r="M27" t="str">
        <f>IF(J27&lt;E27,"renewables","coal")</f>
        <v>renewables</v>
      </c>
      <c r="N27" s="14">
        <f>L27/E27</f>
        <v>0.42829548629515346</v>
      </c>
      <c r="O27" s="2" t="s">
        <v>111</v>
      </c>
    </row>
    <row r="28" spans="1:15" x14ac:dyDescent="0.2">
      <c r="A28" s="2">
        <v>889</v>
      </c>
      <c r="B28" s="2" t="s">
        <v>132</v>
      </c>
      <c r="C28" s="2">
        <v>1259.5999999999999</v>
      </c>
      <c r="D28" s="4">
        <v>6885339</v>
      </c>
      <c r="E28" s="11">
        <v>33.580415000000002</v>
      </c>
      <c r="F28" s="11">
        <v>22.824655</v>
      </c>
      <c r="G28" s="11">
        <v>24.441147000000001</v>
      </c>
      <c r="H28" s="11">
        <v>23.275541</v>
      </c>
      <c r="I28" s="11">
        <v>19.981166000000002</v>
      </c>
      <c r="J28" s="11">
        <f>MIN(F28:I28)</f>
        <v>19.981166000000002</v>
      </c>
      <c r="K28" s="2" t="s">
        <v>683</v>
      </c>
      <c r="L28" s="12">
        <f>E28-J28</f>
        <v>13.599249</v>
      </c>
      <c r="M28" t="str">
        <f>IF(J28&lt;E28,"renewables","coal")</f>
        <v>renewables</v>
      </c>
      <c r="N28" s="14">
        <f>L28/E28</f>
        <v>0.40497560855040055</v>
      </c>
      <c r="O28" s="2" t="s">
        <v>111</v>
      </c>
    </row>
    <row r="29" spans="1:15" x14ac:dyDescent="0.2">
      <c r="A29" s="2">
        <v>963</v>
      </c>
      <c r="B29" s="2" t="s">
        <v>135</v>
      </c>
      <c r="C29" s="2">
        <v>437.4</v>
      </c>
      <c r="D29" s="4">
        <v>1225024</v>
      </c>
      <c r="E29" s="11">
        <v>44.479312</v>
      </c>
      <c r="F29" s="11">
        <v>24.036324</v>
      </c>
      <c r="G29" s="11">
        <v>25.736039000000002</v>
      </c>
      <c r="H29" s="11">
        <v>19.983934999999999</v>
      </c>
      <c r="I29" s="11">
        <v>19.581723</v>
      </c>
      <c r="J29" s="11">
        <f>MIN(F29:I29)</f>
        <v>19.581723</v>
      </c>
      <c r="K29" s="2" t="s">
        <v>683</v>
      </c>
      <c r="L29" s="12">
        <f>E29-J29</f>
        <v>24.897589</v>
      </c>
      <c r="M29" t="str">
        <f>IF(J29&lt;E29,"renewables","coal")</f>
        <v>renewables</v>
      </c>
      <c r="N29" s="14">
        <f>L29/E29</f>
        <v>0.55975661224256346</v>
      </c>
      <c r="O29" s="2" t="s">
        <v>111</v>
      </c>
    </row>
    <row r="30" spans="1:15" x14ac:dyDescent="0.2">
      <c r="A30" s="2">
        <v>976</v>
      </c>
      <c r="B30" s="2" t="s">
        <v>139</v>
      </c>
      <c r="C30" s="2">
        <v>99</v>
      </c>
      <c r="D30" s="4">
        <v>625673</v>
      </c>
      <c r="E30" s="11">
        <v>33.078299999999999</v>
      </c>
      <c r="F30" s="11">
        <v>22.824655</v>
      </c>
      <c r="G30" s="11">
        <v>24.255296999999999</v>
      </c>
      <c r="H30" s="11">
        <v>21.981932</v>
      </c>
      <c r="I30" s="11">
        <v>19.059419999999999</v>
      </c>
      <c r="J30" s="11">
        <f>MIN(F30:I30)</f>
        <v>19.059419999999999</v>
      </c>
      <c r="K30" s="2" t="s">
        <v>683</v>
      </c>
      <c r="L30" s="12">
        <f>E30-J30</f>
        <v>14.018879999999999</v>
      </c>
      <c r="M30" t="str">
        <f>IF(J30&lt;E30,"renewables","coal")</f>
        <v>renewables</v>
      </c>
      <c r="N30" s="14">
        <f>L30/E30</f>
        <v>0.42380896237110127</v>
      </c>
      <c r="O30" s="2" t="s">
        <v>111</v>
      </c>
    </row>
    <row r="31" spans="1:15" x14ac:dyDescent="0.2">
      <c r="A31" s="2">
        <v>983</v>
      </c>
      <c r="B31" s="2" t="s">
        <v>143</v>
      </c>
      <c r="C31" s="2">
        <v>1303.8</v>
      </c>
      <c r="D31" s="4">
        <v>5034223</v>
      </c>
      <c r="E31" s="11">
        <v>48.079124999999998</v>
      </c>
      <c r="F31" s="11">
        <v>22.418749999999999</v>
      </c>
      <c r="G31" s="11">
        <v>24.075313999999999</v>
      </c>
      <c r="H31" s="11" t="s">
        <v>64</v>
      </c>
      <c r="I31" s="11">
        <v>24.634354999999999</v>
      </c>
      <c r="J31" s="11">
        <f>MIN(F31:I31)</f>
        <v>22.418749999999999</v>
      </c>
      <c r="K31" s="2" t="s">
        <v>681</v>
      </c>
      <c r="L31" s="12">
        <f>E31-J31</f>
        <v>25.660374999999998</v>
      </c>
      <c r="M31" t="str">
        <f>IF(J31&lt;E31,"renewables","coal")</f>
        <v>renewables</v>
      </c>
      <c r="N31" s="14">
        <f>L31/E31</f>
        <v>0.53371135601989428</v>
      </c>
      <c r="O31" s="2" t="s">
        <v>145</v>
      </c>
    </row>
    <row r="32" spans="1:15" x14ac:dyDescent="0.2">
      <c r="A32" s="2">
        <v>994</v>
      </c>
      <c r="B32" s="2" t="s">
        <v>148</v>
      </c>
      <c r="C32" s="2">
        <v>1865.1</v>
      </c>
      <c r="D32" s="4">
        <v>7797292</v>
      </c>
      <c r="E32" s="11">
        <v>31.637495999999999</v>
      </c>
      <c r="F32" s="11">
        <v>22.529126999999999</v>
      </c>
      <c r="G32" s="11">
        <v>24.112987</v>
      </c>
      <c r="H32" s="11" t="s">
        <v>64</v>
      </c>
      <c r="I32" s="11">
        <v>24.943106</v>
      </c>
      <c r="J32" s="11">
        <f>MIN(F32:I32)</f>
        <v>22.529126999999999</v>
      </c>
      <c r="K32" s="2" t="s">
        <v>681</v>
      </c>
      <c r="L32" s="12">
        <f>E32-J32</f>
        <v>9.1083689999999997</v>
      </c>
      <c r="M32" t="str">
        <f>IF(J32&lt;E32,"renewables","coal")</f>
        <v>renewables</v>
      </c>
      <c r="N32" s="14">
        <f>L32/E32</f>
        <v>0.28789791075753912</v>
      </c>
      <c r="O32" s="2" t="s">
        <v>145</v>
      </c>
    </row>
    <row r="33" spans="1:15" x14ac:dyDescent="0.2">
      <c r="A33" s="2">
        <v>997</v>
      </c>
      <c r="B33" s="2" t="s">
        <v>152</v>
      </c>
      <c r="C33" s="2">
        <v>540</v>
      </c>
      <c r="D33" s="4">
        <v>1485359</v>
      </c>
      <c r="E33" s="11">
        <v>42.917768000000002</v>
      </c>
      <c r="F33" s="11">
        <v>24.622088999999999</v>
      </c>
      <c r="G33" s="11">
        <v>26.082259000000001</v>
      </c>
      <c r="H33" s="11" t="s">
        <v>64</v>
      </c>
      <c r="I33" s="11">
        <v>20.253395999999999</v>
      </c>
      <c r="J33" s="11">
        <f>MIN(F33:I33)</f>
        <v>20.253395999999999</v>
      </c>
      <c r="K33" s="2" t="s">
        <v>683</v>
      </c>
      <c r="L33" s="12">
        <f>E33-J33</f>
        <v>22.664372000000004</v>
      </c>
      <c r="M33" t="str">
        <f>IF(J33&lt;E33,"renewables","coal")</f>
        <v>renewables</v>
      </c>
      <c r="N33" s="14">
        <f>L33/E33</f>
        <v>0.52808831997041417</v>
      </c>
      <c r="O33" s="2" t="s">
        <v>145</v>
      </c>
    </row>
    <row r="34" spans="1:15" x14ac:dyDescent="0.2">
      <c r="A34" s="2">
        <v>1001</v>
      </c>
      <c r="B34" s="2" t="s">
        <v>156</v>
      </c>
      <c r="C34" s="2">
        <v>1062</v>
      </c>
      <c r="D34" s="4">
        <v>4562813</v>
      </c>
      <c r="E34" s="11">
        <v>40.718657</v>
      </c>
      <c r="F34" s="11">
        <v>24.622088999999999</v>
      </c>
      <c r="G34" s="11">
        <v>26.082259000000001</v>
      </c>
      <c r="H34" s="11">
        <v>20.810711000000001</v>
      </c>
      <c r="I34" s="11">
        <v>21.080749000000001</v>
      </c>
      <c r="J34" s="11">
        <f>MIN(F34:I34)</f>
        <v>20.810711000000001</v>
      </c>
      <c r="K34" s="2" t="s">
        <v>682</v>
      </c>
      <c r="L34" s="12">
        <f>E34-J34</f>
        <v>19.907945999999999</v>
      </c>
      <c r="M34" t="str">
        <f>IF(J34&lt;E34,"renewables","coal")</f>
        <v>renewables</v>
      </c>
      <c r="N34" s="14">
        <f>L34/E34</f>
        <v>0.48891460246343582</v>
      </c>
      <c r="O34" s="2" t="s">
        <v>145</v>
      </c>
    </row>
    <row r="35" spans="1:15" x14ac:dyDescent="0.2">
      <c r="A35" s="2">
        <v>1012</v>
      </c>
      <c r="B35" s="2" t="s">
        <v>159</v>
      </c>
      <c r="C35" s="2">
        <v>368.9</v>
      </c>
      <c r="D35" s="4">
        <v>2118170</v>
      </c>
      <c r="E35" s="11">
        <v>46.221473000000003</v>
      </c>
      <c r="F35" s="11">
        <v>22.529126999999999</v>
      </c>
      <c r="G35" s="11">
        <v>24.024728</v>
      </c>
      <c r="H35" s="11">
        <v>23.844971000000001</v>
      </c>
      <c r="I35" s="11">
        <v>24.379504000000001</v>
      </c>
      <c r="J35" s="11">
        <f>MIN(F35:I35)</f>
        <v>22.529126999999999</v>
      </c>
      <c r="K35" s="2" t="s">
        <v>681</v>
      </c>
      <c r="L35" s="12">
        <f>E35-J35</f>
        <v>23.692346000000004</v>
      </c>
      <c r="M35" t="str">
        <f>IF(J35&lt;E35,"renewables","coal")</f>
        <v>renewables</v>
      </c>
      <c r="N35" s="14">
        <f>L35/E35</f>
        <v>0.51258310179772948</v>
      </c>
      <c r="O35" s="2" t="s">
        <v>145</v>
      </c>
    </row>
    <row r="36" spans="1:15" x14ac:dyDescent="0.2">
      <c r="A36" s="2">
        <v>1040</v>
      </c>
      <c r="B36" s="2" t="s">
        <v>163</v>
      </c>
      <c r="C36" s="2">
        <v>93.9</v>
      </c>
      <c r="D36" s="4">
        <v>27965</v>
      </c>
      <c r="E36" s="11">
        <v>143.84677199999999</v>
      </c>
      <c r="F36" s="11">
        <v>22.529126999999999</v>
      </c>
      <c r="G36" s="11">
        <v>24.024728</v>
      </c>
      <c r="H36" s="11">
        <v>21.081263</v>
      </c>
      <c r="I36" s="11">
        <v>22.521826000000001</v>
      </c>
      <c r="J36" s="11">
        <f>MIN(F36:I36)</f>
        <v>21.081263</v>
      </c>
      <c r="K36" s="2" t="s">
        <v>682</v>
      </c>
      <c r="L36" s="12">
        <f>E36-J36</f>
        <v>122.76550899999998</v>
      </c>
      <c r="M36" t="str">
        <f>IF(J36&lt;E36,"renewables","coal")</f>
        <v>renewables</v>
      </c>
      <c r="N36" s="14">
        <f>L36/E36</f>
        <v>0.85344639502928843</v>
      </c>
      <c r="O36" s="2" t="s">
        <v>145</v>
      </c>
    </row>
    <row r="37" spans="1:15" x14ac:dyDescent="0.2">
      <c r="A37" s="2">
        <v>1047</v>
      </c>
      <c r="B37" s="2" t="s">
        <v>166</v>
      </c>
      <c r="C37" s="2">
        <v>274.5</v>
      </c>
      <c r="D37" s="4">
        <v>608124</v>
      </c>
      <c r="E37" s="11">
        <v>40.580387999999999</v>
      </c>
      <c r="F37" s="11">
        <v>24.435511000000002</v>
      </c>
      <c r="G37" s="11">
        <v>25.981380000000001</v>
      </c>
      <c r="H37" s="11">
        <v>23.380220999999999</v>
      </c>
      <c r="I37" s="11">
        <v>17.691011</v>
      </c>
      <c r="J37" s="11">
        <f>MIN(F37:I37)</f>
        <v>17.691011</v>
      </c>
      <c r="K37" s="2" t="s">
        <v>683</v>
      </c>
      <c r="L37" s="12">
        <f>E37-J37</f>
        <v>22.889377</v>
      </c>
      <c r="M37" t="str">
        <f>IF(J37&lt;E37,"renewables","coal")</f>
        <v>renewables</v>
      </c>
      <c r="N37" s="14">
        <f>L37/E37</f>
        <v>0.56405022544387695</v>
      </c>
      <c r="O37" s="2" t="s">
        <v>168</v>
      </c>
    </row>
    <row r="38" spans="1:15" x14ac:dyDescent="0.2">
      <c r="A38" s="2">
        <v>1073</v>
      </c>
      <c r="B38" s="2" t="s">
        <v>170</v>
      </c>
      <c r="C38" s="2">
        <v>64.599999999999994</v>
      </c>
      <c r="D38" s="4">
        <v>49130</v>
      </c>
      <c r="E38" s="11">
        <v>81.423336000000006</v>
      </c>
      <c r="F38" s="11">
        <v>23.572699</v>
      </c>
      <c r="G38" s="11">
        <v>25.042559000000001</v>
      </c>
      <c r="H38" s="11">
        <v>19.246212</v>
      </c>
      <c r="I38" s="11">
        <v>14.975578000000001</v>
      </c>
      <c r="J38" s="11">
        <f>MIN(F38:I38)</f>
        <v>14.975578000000001</v>
      </c>
      <c r="K38" s="2" t="s">
        <v>683</v>
      </c>
      <c r="L38" s="12">
        <f>E38-J38</f>
        <v>66.447758000000007</v>
      </c>
      <c r="M38" t="str">
        <f>IF(J38&lt;E38,"renewables","coal")</f>
        <v>renewables</v>
      </c>
      <c r="N38" s="14">
        <f>L38/E38</f>
        <v>0.81607756773807449</v>
      </c>
      <c r="O38" s="2" t="s">
        <v>168</v>
      </c>
    </row>
    <row r="39" spans="1:15" x14ac:dyDescent="0.2">
      <c r="A39" s="2">
        <v>1082</v>
      </c>
      <c r="B39" s="2" t="s">
        <v>172</v>
      </c>
      <c r="C39" s="2">
        <v>1648.3</v>
      </c>
      <c r="D39" s="4">
        <v>6362848</v>
      </c>
      <c r="E39" s="11">
        <v>24.706779000000001</v>
      </c>
      <c r="F39" s="11">
        <v>22.540324999999999</v>
      </c>
      <c r="G39" s="11">
        <v>24.851887999999999</v>
      </c>
      <c r="H39" s="11">
        <v>16.498186</v>
      </c>
      <c r="I39" s="11">
        <v>16.090903999999998</v>
      </c>
      <c r="J39" s="11">
        <f>MIN(F39:I39)</f>
        <v>16.090903999999998</v>
      </c>
      <c r="K39" s="2" t="s">
        <v>683</v>
      </c>
      <c r="L39" s="12">
        <f>E39-J39</f>
        <v>8.6158750000000026</v>
      </c>
      <c r="M39" t="str">
        <f>IF(J39&lt;E39,"renewables","coal")</f>
        <v>renewables</v>
      </c>
      <c r="N39" s="14">
        <f>L39/E39</f>
        <v>0.3487251413873092</v>
      </c>
      <c r="O39" s="2" t="s">
        <v>168</v>
      </c>
    </row>
    <row r="40" spans="1:15" x14ac:dyDescent="0.2">
      <c r="A40" s="2">
        <v>1091</v>
      </c>
      <c r="B40" s="2" t="s">
        <v>176</v>
      </c>
      <c r="C40" s="2">
        <v>584.1</v>
      </c>
      <c r="D40" s="4">
        <v>1702451</v>
      </c>
      <c r="E40" s="11">
        <v>33.420098000000003</v>
      </c>
      <c r="F40" s="11">
        <v>20.316326</v>
      </c>
      <c r="G40" s="11">
        <v>24.685673000000001</v>
      </c>
      <c r="H40" s="11">
        <v>17.216567000000001</v>
      </c>
      <c r="I40" s="11">
        <v>16.340606999999999</v>
      </c>
      <c r="J40" s="11">
        <f>MIN(F40:I40)</f>
        <v>16.340606999999999</v>
      </c>
      <c r="K40" s="2" t="s">
        <v>683</v>
      </c>
      <c r="L40" s="12">
        <f>E40-J40</f>
        <v>17.079491000000004</v>
      </c>
      <c r="M40" t="str">
        <f>IF(J40&lt;E40,"renewables","coal")</f>
        <v>renewables</v>
      </c>
      <c r="N40" s="14">
        <f>L40/E40</f>
        <v>0.51105448583663649</v>
      </c>
      <c r="O40" s="2" t="s">
        <v>168</v>
      </c>
    </row>
    <row r="41" spans="1:15" x14ac:dyDescent="0.2">
      <c r="A41" s="2">
        <v>1104</v>
      </c>
      <c r="B41" s="2" t="s">
        <v>179</v>
      </c>
      <c r="C41" s="2">
        <v>212</v>
      </c>
      <c r="D41" s="4">
        <v>1055160</v>
      </c>
      <c r="E41" s="11">
        <v>30.306182</v>
      </c>
      <c r="F41" s="11">
        <v>23.572699</v>
      </c>
      <c r="G41" s="11">
        <v>25.042559000000001</v>
      </c>
      <c r="H41" s="11">
        <v>20.115680000000001</v>
      </c>
      <c r="I41" s="11">
        <v>15.411804999999999</v>
      </c>
      <c r="J41" s="11">
        <f>MIN(F41:I41)</f>
        <v>15.411804999999999</v>
      </c>
      <c r="K41" s="2" t="s">
        <v>683</v>
      </c>
      <c r="L41" s="12">
        <f>E41-J41</f>
        <v>14.894377</v>
      </c>
      <c r="M41" t="str">
        <f>IF(J41&lt;E41,"renewables","coal")</f>
        <v>renewables</v>
      </c>
      <c r="N41" s="14">
        <f>L41/E41</f>
        <v>0.49146332586533009</v>
      </c>
      <c r="O41" s="2" t="s">
        <v>168</v>
      </c>
    </row>
    <row r="42" spans="1:15" x14ac:dyDescent="0.2">
      <c r="A42" s="2">
        <v>1167</v>
      </c>
      <c r="B42" s="2" t="s">
        <v>181</v>
      </c>
      <c r="C42" s="2">
        <v>293.5</v>
      </c>
      <c r="D42" s="4">
        <v>976297</v>
      </c>
      <c r="E42" s="11">
        <v>42.514836000000003</v>
      </c>
      <c r="F42" s="11">
        <v>23.572699</v>
      </c>
      <c r="G42" s="11">
        <v>25.042559000000001</v>
      </c>
      <c r="H42" s="11">
        <v>19.656863000000001</v>
      </c>
      <c r="I42" s="11">
        <v>15.411804999999999</v>
      </c>
      <c r="J42" s="11">
        <f>MIN(F42:I42)</f>
        <v>15.411804999999999</v>
      </c>
      <c r="K42" s="2" t="s">
        <v>683</v>
      </c>
      <c r="L42" s="12">
        <f>E42-J42</f>
        <v>27.103031000000001</v>
      </c>
      <c r="M42" t="str">
        <f>IF(J42&lt;E42,"renewables","coal")</f>
        <v>renewables</v>
      </c>
      <c r="N42" s="14">
        <f>L42/E42</f>
        <v>0.63749583792349573</v>
      </c>
      <c r="O42" s="2" t="s">
        <v>168</v>
      </c>
    </row>
    <row r="43" spans="1:15" x14ac:dyDescent="0.2">
      <c r="A43" s="2">
        <v>1241</v>
      </c>
      <c r="B43" s="2" t="s">
        <v>185</v>
      </c>
      <c r="C43" s="2">
        <v>1598.9</v>
      </c>
      <c r="D43" s="4">
        <v>6390767</v>
      </c>
      <c r="E43" s="11">
        <v>32.692362000000003</v>
      </c>
      <c r="F43" s="11">
        <v>21.275327999999998</v>
      </c>
      <c r="G43" s="11">
        <v>19.175902000000001</v>
      </c>
      <c r="H43" s="11">
        <v>16.114231</v>
      </c>
      <c r="I43" s="11">
        <v>15.262515</v>
      </c>
      <c r="J43" s="11">
        <f>MIN(F43:I43)</f>
        <v>15.262515</v>
      </c>
      <c r="K43" s="2" t="s">
        <v>683</v>
      </c>
      <c r="L43" s="12">
        <f>E43-J43</f>
        <v>17.429847000000002</v>
      </c>
      <c r="M43" t="str">
        <f>IF(J43&lt;E43,"renewables","coal")</f>
        <v>renewables</v>
      </c>
      <c r="N43" s="14">
        <f>L43/E43</f>
        <v>0.53314737552459501</v>
      </c>
      <c r="O43" s="2" t="s">
        <v>33</v>
      </c>
    </row>
    <row r="44" spans="1:15" x14ac:dyDescent="0.2">
      <c r="A44" s="2">
        <v>1250</v>
      </c>
      <c r="B44" s="2" t="s">
        <v>187</v>
      </c>
      <c r="C44" s="2">
        <v>517</v>
      </c>
      <c r="D44" s="4">
        <v>1888956</v>
      </c>
      <c r="E44" s="11">
        <v>29.506238</v>
      </c>
      <c r="F44" s="11">
        <v>20.58333</v>
      </c>
      <c r="G44" s="11">
        <v>18.158556000000001</v>
      </c>
      <c r="H44" s="11">
        <v>15.836157999999999</v>
      </c>
      <c r="I44" s="11">
        <v>15.280052</v>
      </c>
      <c r="J44" s="11">
        <f>MIN(F44:I44)</f>
        <v>15.280052</v>
      </c>
      <c r="K44" s="2" t="s">
        <v>683</v>
      </c>
      <c r="L44" s="12">
        <f>E44-J44</f>
        <v>14.226186</v>
      </c>
      <c r="M44" t="str">
        <f>IF(J44&lt;E44,"renewables","coal")</f>
        <v>renewables</v>
      </c>
      <c r="N44" s="14">
        <f>L44/E44</f>
        <v>0.48214164069306292</v>
      </c>
      <c r="O44" s="2" t="s">
        <v>33</v>
      </c>
    </row>
    <row r="45" spans="1:15" x14ac:dyDescent="0.2">
      <c r="A45" s="2">
        <v>1355</v>
      </c>
      <c r="B45" s="2" t="s">
        <v>190</v>
      </c>
      <c r="C45" s="2">
        <v>464</v>
      </c>
      <c r="D45" s="4">
        <v>932832</v>
      </c>
      <c r="E45" s="11">
        <v>42.896835000000003</v>
      </c>
      <c r="F45" s="11">
        <v>21.962546</v>
      </c>
      <c r="G45" s="11">
        <v>23.426034000000001</v>
      </c>
      <c r="H45" s="11">
        <v>26.480684</v>
      </c>
      <c r="I45" s="11">
        <v>28.616637999999998</v>
      </c>
      <c r="J45" s="11">
        <f>MIN(F45:I45)</f>
        <v>21.962546</v>
      </c>
      <c r="K45" s="2" t="s">
        <v>681</v>
      </c>
      <c r="L45" s="12">
        <f>E45-J45</f>
        <v>20.934289000000003</v>
      </c>
      <c r="M45" t="str">
        <f>IF(J45&lt;E45,"renewables","coal")</f>
        <v>renewables</v>
      </c>
      <c r="N45" s="14">
        <f>L45/E45</f>
        <v>0.48801476845552827</v>
      </c>
      <c r="O45" s="2" t="s">
        <v>192</v>
      </c>
    </row>
    <row r="46" spans="1:15" x14ac:dyDescent="0.2">
      <c r="A46" s="2">
        <v>1356</v>
      </c>
      <c r="B46" s="2" t="s">
        <v>195</v>
      </c>
      <c r="C46" s="2">
        <v>2225.9</v>
      </c>
      <c r="D46" s="4">
        <v>10582330</v>
      </c>
      <c r="E46" s="11">
        <v>33.498063999999999</v>
      </c>
      <c r="F46" s="11">
        <v>22.285209999999999</v>
      </c>
      <c r="G46" s="11">
        <v>23.531344000000001</v>
      </c>
      <c r="H46" s="11" t="s">
        <v>64</v>
      </c>
      <c r="I46" s="11">
        <v>30.437895000000001</v>
      </c>
      <c r="J46" s="11">
        <f>MIN(F46:I46)</f>
        <v>22.285209999999999</v>
      </c>
      <c r="K46" s="2" t="s">
        <v>681</v>
      </c>
      <c r="L46" s="12">
        <f>E46-J46</f>
        <v>11.212854</v>
      </c>
      <c r="M46" t="str">
        <f>IF(J46&lt;E46,"renewables","coal")</f>
        <v>renewables</v>
      </c>
      <c r="N46" s="14">
        <f>L46/E46</f>
        <v>0.33473140417905944</v>
      </c>
      <c r="O46" s="2" t="s">
        <v>192</v>
      </c>
    </row>
    <row r="47" spans="1:15" x14ac:dyDescent="0.2">
      <c r="A47" s="2">
        <v>1364</v>
      </c>
      <c r="B47" s="2" t="s">
        <v>198</v>
      </c>
      <c r="C47" s="2">
        <v>1717.2</v>
      </c>
      <c r="D47" s="4">
        <v>7403799</v>
      </c>
      <c r="E47" s="11">
        <v>38.308691000000003</v>
      </c>
      <c r="F47" s="11">
        <v>22.367536000000001</v>
      </c>
      <c r="G47" s="11">
        <v>23.516268</v>
      </c>
      <c r="H47" s="11" t="s">
        <v>64</v>
      </c>
      <c r="I47" s="11">
        <v>29.957584000000001</v>
      </c>
      <c r="J47" s="11">
        <f>MIN(F47:I47)</f>
        <v>22.367536000000001</v>
      </c>
      <c r="K47" s="2" t="s">
        <v>681</v>
      </c>
      <c r="L47" s="12">
        <f>E47-J47</f>
        <v>15.941155000000002</v>
      </c>
      <c r="M47" t="str">
        <f>IF(J47&lt;E47,"renewables","coal")</f>
        <v>renewables</v>
      </c>
      <c r="N47" s="14">
        <f>L47/E47</f>
        <v>0.41612371981073437</v>
      </c>
      <c r="O47" s="2" t="s">
        <v>192</v>
      </c>
    </row>
    <row r="48" spans="1:15" x14ac:dyDescent="0.2">
      <c r="A48" s="2">
        <v>1379</v>
      </c>
      <c r="B48" s="2" t="s">
        <v>201</v>
      </c>
      <c r="C48" s="2">
        <v>1575</v>
      </c>
      <c r="D48" s="4">
        <v>6003761</v>
      </c>
      <c r="E48" s="11">
        <v>41.879401000000001</v>
      </c>
      <c r="F48" s="11">
        <v>21.901346</v>
      </c>
      <c r="G48" s="11">
        <v>28.831724999999999</v>
      </c>
      <c r="H48" s="11" t="s">
        <v>64</v>
      </c>
      <c r="I48" s="11">
        <v>26.316728999999999</v>
      </c>
      <c r="J48" s="11">
        <f>MIN(F48:I48)</f>
        <v>21.901346</v>
      </c>
      <c r="K48" s="2" t="s">
        <v>681</v>
      </c>
      <c r="L48" s="12">
        <f>E48-J48</f>
        <v>19.978055000000001</v>
      </c>
      <c r="M48" t="str">
        <f>IF(J48&lt;E48,"renewables","coal")</f>
        <v>renewables</v>
      </c>
      <c r="N48" s="14">
        <f>L48/E48</f>
        <v>0.47703774464204968</v>
      </c>
      <c r="O48" s="2" t="s">
        <v>192</v>
      </c>
    </row>
    <row r="49" spans="1:15" x14ac:dyDescent="0.2">
      <c r="A49" s="2">
        <v>1384</v>
      </c>
      <c r="B49" s="2" t="s">
        <v>207</v>
      </c>
      <c r="C49" s="2">
        <v>344</v>
      </c>
      <c r="D49" s="4">
        <v>478612</v>
      </c>
      <c r="E49" s="11">
        <v>73.921529000000007</v>
      </c>
      <c r="F49" s="11">
        <v>20.763802999999999</v>
      </c>
      <c r="G49" s="11">
        <v>36.200462999999999</v>
      </c>
      <c r="H49" s="11">
        <v>35.239781000000001</v>
      </c>
      <c r="I49" s="11">
        <v>24.172677</v>
      </c>
      <c r="J49" s="11">
        <f>MIN(F49:I49)</f>
        <v>20.763802999999999</v>
      </c>
      <c r="K49" s="2" t="s">
        <v>681</v>
      </c>
      <c r="L49" s="12">
        <f>E49-J49</f>
        <v>53.157726000000011</v>
      </c>
      <c r="M49" t="str">
        <f>IF(J49&lt;E49,"renewables","coal")</f>
        <v>renewables</v>
      </c>
      <c r="N49" s="14">
        <f>L49/E49</f>
        <v>0.71911020671663872</v>
      </c>
      <c r="O49" s="2" t="s">
        <v>192</v>
      </c>
    </row>
    <row r="50" spans="1:15" x14ac:dyDescent="0.2">
      <c r="A50" s="2">
        <v>1393</v>
      </c>
      <c r="B50" s="2" t="s">
        <v>210</v>
      </c>
      <c r="C50" s="2">
        <v>614.6</v>
      </c>
      <c r="D50" s="4">
        <v>1530031</v>
      </c>
      <c r="E50" s="11">
        <v>43.019316000000003</v>
      </c>
      <c r="F50" s="11">
        <v>19.020227999999999</v>
      </c>
      <c r="G50" s="11">
        <v>19.937132999999999</v>
      </c>
      <c r="H50" s="11">
        <v>28.110285999999999</v>
      </c>
      <c r="I50" s="11">
        <v>29.373778999999999</v>
      </c>
      <c r="J50" s="11">
        <f>MIN(F50:I50)</f>
        <v>19.020227999999999</v>
      </c>
      <c r="K50" s="2" t="s">
        <v>681</v>
      </c>
      <c r="L50" s="12">
        <f>E50-J50</f>
        <v>23.999088000000004</v>
      </c>
      <c r="M50" t="str">
        <f>IF(J50&lt;E50,"renewables","coal")</f>
        <v>renewables</v>
      </c>
      <c r="N50" s="14">
        <f>L50/E50</f>
        <v>0.55786772620931491</v>
      </c>
      <c r="O50" s="2" t="s">
        <v>212</v>
      </c>
    </row>
    <row r="51" spans="1:15" x14ac:dyDescent="0.2">
      <c r="A51" s="2">
        <v>1554</v>
      </c>
      <c r="B51" s="2" t="s">
        <v>215</v>
      </c>
      <c r="C51" s="2">
        <v>359</v>
      </c>
      <c r="D51" s="4">
        <v>113899</v>
      </c>
      <c r="E51" s="11">
        <v>124.285133</v>
      </c>
      <c r="F51" s="11">
        <v>26.794319999999999</v>
      </c>
      <c r="G51" s="11">
        <v>28.231048999999999</v>
      </c>
      <c r="H51" s="11" t="s">
        <v>64</v>
      </c>
      <c r="I51" s="11">
        <v>32.399527999999997</v>
      </c>
      <c r="J51" s="11">
        <f>MIN(F51:I51)</f>
        <v>26.794319999999999</v>
      </c>
      <c r="K51" s="2" t="s">
        <v>681</v>
      </c>
      <c r="L51" s="12">
        <f>E51-J51</f>
        <v>97.490813000000003</v>
      </c>
      <c r="M51" t="str">
        <f>IF(J51&lt;E51,"renewables","coal")</f>
        <v>renewables</v>
      </c>
      <c r="N51" s="14">
        <f>L51/E51</f>
        <v>0.78441250893620562</v>
      </c>
      <c r="O51" s="2" t="s">
        <v>89</v>
      </c>
    </row>
    <row r="52" spans="1:15" x14ac:dyDescent="0.2">
      <c r="A52" s="2">
        <v>1573</v>
      </c>
      <c r="B52" s="2" t="s">
        <v>217</v>
      </c>
      <c r="C52" s="2">
        <v>1252</v>
      </c>
      <c r="D52" s="4">
        <v>1384160</v>
      </c>
      <c r="E52" s="11">
        <v>83.023031000000003</v>
      </c>
      <c r="F52" s="11">
        <v>26.119871</v>
      </c>
      <c r="G52" s="11">
        <v>28.236374000000001</v>
      </c>
      <c r="H52" s="11" t="s">
        <v>64</v>
      </c>
      <c r="I52" s="11">
        <v>35.416120999999997</v>
      </c>
      <c r="J52" s="11">
        <f>MIN(F52:I52)</f>
        <v>26.119871</v>
      </c>
      <c r="K52" s="2" t="s">
        <v>681</v>
      </c>
      <c r="L52" s="12">
        <f>E52-J52</f>
        <v>56.90316</v>
      </c>
      <c r="M52" t="str">
        <f>IF(J52&lt;E52,"renewables","coal")</f>
        <v>renewables</v>
      </c>
      <c r="N52" s="14">
        <f>L52/E52</f>
        <v>0.68539005760943605</v>
      </c>
      <c r="O52" s="2" t="s">
        <v>89</v>
      </c>
    </row>
    <row r="53" spans="1:15" x14ac:dyDescent="0.2">
      <c r="A53" s="2">
        <v>1702</v>
      </c>
      <c r="B53" s="2" t="s">
        <v>221</v>
      </c>
      <c r="C53" s="2">
        <v>544</v>
      </c>
      <c r="D53" s="4">
        <v>2953962</v>
      </c>
      <c r="E53" s="11">
        <v>36.186974999999997</v>
      </c>
      <c r="F53" s="11">
        <v>26.215966000000002</v>
      </c>
      <c r="G53" s="11">
        <v>27.382086000000001</v>
      </c>
      <c r="H53" s="11" t="s">
        <v>64</v>
      </c>
      <c r="I53" s="11">
        <v>18.843613000000001</v>
      </c>
      <c r="J53" s="11">
        <f>MIN(F53:I53)</f>
        <v>18.843613000000001</v>
      </c>
      <c r="K53" s="2" t="s">
        <v>683</v>
      </c>
      <c r="L53" s="12">
        <f>E53-J53</f>
        <v>17.343361999999996</v>
      </c>
      <c r="M53" t="str">
        <f>IF(J53&lt;E53,"renewables","coal")</f>
        <v>renewables</v>
      </c>
      <c r="N53" s="14">
        <f>L53/E53</f>
        <v>0.47927084261671493</v>
      </c>
      <c r="O53" s="2" t="s">
        <v>223</v>
      </c>
    </row>
    <row r="54" spans="1:15" x14ac:dyDescent="0.2">
      <c r="A54" s="2">
        <v>1710</v>
      </c>
      <c r="B54" s="2" t="s">
        <v>226</v>
      </c>
      <c r="C54" s="2">
        <v>1560.8</v>
      </c>
      <c r="D54" s="4">
        <v>8271415</v>
      </c>
      <c r="E54" s="11">
        <v>32.033357000000002</v>
      </c>
      <c r="F54" s="11">
        <v>26.215966000000002</v>
      </c>
      <c r="G54" s="11">
        <v>28.909414000000002</v>
      </c>
      <c r="H54" s="11" t="s">
        <v>64</v>
      </c>
      <c r="I54" s="11">
        <v>19.557487999999999</v>
      </c>
      <c r="J54" s="11">
        <f>MIN(F54:I54)</f>
        <v>19.557487999999999</v>
      </c>
      <c r="K54" s="2" t="s">
        <v>683</v>
      </c>
      <c r="L54" s="12">
        <f>E54-J54</f>
        <v>12.475869000000003</v>
      </c>
      <c r="M54" t="str">
        <f>IF(J54&lt;E54,"renewables","coal")</f>
        <v>renewables</v>
      </c>
      <c r="N54" s="14">
        <f>L54/E54</f>
        <v>0.38946492557742235</v>
      </c>
      <c r="O54" s="2" t="s">
        <v>223</v>
      </c>
    </row>
    <row r="55" spans="1:15" x14ac:dyDescent="0.2">
      <c r="A55" s="2">
        <v>1733</v>
      </c>
      <c r="B55" s="2" t="s">
        <v>229</v>
      </c>
      <c r="C55" s="2">
        <v>3279.6</v>
      </c>
      <c r="D55" s="4">
        <v>14722480</v>
      </c>
      <c r="E55" s="11">
        <v>33.063187999999997</v>
      </c>
      <c r="F55" s="11">
        <v>26.215966000000002</v>
      </c>
      <c r="G55" s="11">
        <v>30.455877000000001</v>
      </c>
      <c r="H55" s="11" t="s">
        <v>64</v>
      </c>
      <c r="I55" s="11">
        <v>20.466683</v>
      </c>
      <c r="J55" s="11">
        <f>MIN(F55:I55)</f>
        <v>20.466683</v>
      </c>
      <c r="K55" s="2" t="s">
        <v>683</v>
      </c>
      <c r="L55" s="12">
        <f>E55-J55</f>
        <v>12.596504999999997</v>
      </c>
      <c r="M55" t="str">
        <f>IF(J55&lt;E55,"renewables","coal")</f>
        <v>renewables</v>
      </c>
      <c r="N55" s="14">
        <f>L55/E55</f>
        <v>0.38098277153431176</v>
      </c>
      <c r="O55" s="2" t="s">
        <v>223</v>
      </c>
    </row>
    <row r="56" spans="1:15" x14ac:dyDescent="0.2">
      <c r="A56" s="2">
        <v>1743</v>
      </c>
      <c r="B56" s="2" t="s">
        <v>233</v>
      </c>
      <c r="C56" s="2">
        <v>1209.5999999999999</v>
      </c>
      <c r="D56" s="4">
        <v>3217486</v>
      </c>
      <c r="E56" s="11">
        <v>38.497273999999997</v>
      </c>
      <c r="F56" s="11">
        <v>26.215966000000002</v>
      </c>
      <c r="G56" s="11">
        <v>27.382086000000001</v>
      </c>
      <c r="H56" s="11" t="s">
        <v>64</v>
      </c>
      <c r="I56" s="11">
        <v>18.980422999999998</v>
      </c>
      <c r="J56" s="11">
        <f>MIN(F56:I56)</f>
        <v>18.980422999999998</v>
      </c>
      <c r="K56" s="2" t="s">
        <v>683</v>
      </c>
      <c r="L56" s="12">
        <f>E56-J56</f>
        <v>19.516850999999999</v>
      </c>
      <c r="M56" t="str">
        <f>IF(J56&lt;E56,"renewables","coal")</f>
        <v>renewables</v>
      </c>
      <c r="N56" s="14">
        <f>L56/E56</f>
        <v>0.5069670907088123</v>
      </c>
      <c r="O56" s="2" t="s">
        <v>223</v>
      </c>
    </row>
    <row r="57" spans="1:15" x14ac:dyDescent="0.2">
      <c r="A57" s="2">
        <v>1745</v>
      </c>
      <c r="B57" s="2" t="s">
        <v>235</v>
      </c>
      <c r="C57" s="2">
        <v>535.5</v>
      </c>
      <c r="D57" s="4">
        <v>1102055</v>
      </c>
      <c r="E57" s="11">
        <v>41.069795999999997</v>
      </c>
      <c r="F57" s="11">
        <v>26.215966000000002</v>
      </c>
      <c r="G57" s="11">
        <v>27.382086000000001</v>
      </c>
      <c r="H57" s="11" t="s">
        <v>64</v>
      </c>
      <c r="I57" s="11">
        <v>18.633302</v>
      </c>
      <c r="J57" s="11">
        <f>MIN(F57:I57)</f>
        <v>18.633302</v>
      </c>
      <c r="K57" s="2" t="s">
        <v>683</v>
      </c>
      <c r="L57" s="12">
        <f>E57-J57</f>
        <v>22.436493999999996</v>
      </c>
      <c r="M57" t="str">
        <f>IF(J57&lt;E57,"renewables","coal")</f>
        <v>renewables</v>
      </c>
      <c r="N57" s="14">
        <f>L57/E57</f>
        <v>0.54630156916289518</v>
      </c>
      <c r="O57" s="2" t="s">
        <v>223</v>
      </c>
    </row>
    <row r="58" spans="1:15" x14ac:dyDescent="0.2">
      <c r="A58" s="2">
        <v>1832</v>
      </c>
      <c r="B58" s="2" t="s">
        <v>237</v>
      </c>
      <c r="C58" s="2">
        <v>154.69999999999999</v>
      </c>
      <c r="D58" s="4">
        <v>699049</v>
      </c>
      <c r="E58" s="11">
        <v>42.964061000000001</v>
      </c>
      <c r="F58" s="11">
        <v>26.215966000000002</v>
      </c>
      <c r="G58" s="11">
        <v>27.382086000000001</v>
      </c>
      <c r="H58" s="11" t="s">
        <v>64</v>
      </c>
      <c r="I58" s="11">
        <v>18.918261999999999</v>
      </c>
      <c r="J58" s="11">
        <f>MIN(F58:I58)</f>
        <v>18.918261999999999</v>
      </c>
      <c r="K58" s="2" t="s">
        <v>683</v>
      </c>
      <c r="L58" s="12">
        <f>E58-J58</f>
        <v>24.045799000000002</v>
      </c>
      <c r="M58" t="str">
        <f>IF(J58&lt;E58,"renewables","coal")</f>
        <v>renewables</v>
      </c>
      <c r="N58" s="14">
        <f>L58/E58</f>
        <v>0.55967239689004267</v>
      </c>
      <c r="O58" s="2" t="s">
        <v>223</v>
      </c>
    </row>
    <row r="59" spans="1:15" x14ac:dyDescent="0.2">
      <c r="A59" s="2">
        <v>1893</v>
      </c>
      <c r="B59" s="2" t="s">
        <v>240</v>
      </c>
      <c r="C59" s="2">
        <v>922.5</v>
      </c>
      <c r="D59" s="4">
        <v>5046585</v>
      </c>
      <c r="E59" s="11">
        <v>31.944700000000001</v>
      </c>
      <c r="F59" s="11">
        <v>30.139907000000001</v>
      </c>
      <c r="G59" s="11">
        <v>31.731687999999998</v>
      </c>
      <c r="H59" s="11" t="s">
        <v>64</v>
      </c>
      <c r="I59" s="11">
        <v>18.733733999999998</v>
      </c>
      <c r="J59" s="11">
        <f>MIN(F59:I59)</f>
        <v>18.733733999999998</v>
      </c>
      <c r="K59" s="2" t="s">
        <v>683</v>
      </c>
      <c r="L59" s="12">
        <f>E59-J59</f>
        <v>13.210966000000003</v>
      </c>
      <c r="M59" t="str">
        <f>IF(J59&lt;E59,"renewables","coal")</f>
        <v>renewables</v>
      </c>
      <c r="N59" s="14">
        <f>L59/E59</f>
        <v>0.41355736632367818</v>
      </c>
      <c r="O59" s="2" t="s">
        <v>242</v>
      </c>
    </row>
    <row r="60" spans="1:15" x14ac:dyDescent="0.2">
      <c r="A60" s="2">
        <v>1915</v>
      </c>
      <c r="B60" s="2" t="s">
        <v>244</v>
      </c>
      <c r="C60" s="2">
        <v>598.4</v>
      </c>
      <c r="D60" s="4">
        <v>1297884</v>
      </c>
      <c r="E60" s="11">
        <v>46.346536999999998</v>
      </c>
      <c r="F60" s="11">
        <v>30.139907000000001</v>
      </c>
      <c r="G60" s="11">
        <v>31.699676</v>
      </c>
      <c r="H60" s="11" t="s">
        <v>64</v>
      </c>
      <c r="I60" s="11">
        <v>17.984469000000001</v>
      </c>
      <c r="J60" s="11">
        <f>MIN(F60:I60)</f>
        <v>17.984469000000001</v>
      </c>
      <c r="K60" s="2" t="s">
        <v>683</v>
      </c>
      <c r="L60" s="12">
        <f>E60-J60</f>
        <v>28.362067999999997</v>
      </c>
      <c r="M60" t="str">
        <f>IF(J60&lt;E60,"renewables","coal")</f>
        <v>renewables</v>
      </c>
      <c r="N60" s="14">
        <f>L60/E60</f>
        <v>0.61195657401544368</v>
      </c>
      <c r="O60" s="2" t="s">
        <v>242</v>
      </c>
    </row>
    <row r="61" spans="1:15" x14ac:dyDescent="0.2">
      <c r="A61" s="2">
        <v>2079</v>
      </c>
      <c r="B61" s="2" t="s">
        <v>247</v>
      </c>
      <c r="C61" s="2">
        <v>569</v>
      </c>
      <c r="D61" s="4">
        <v>2625900</v>
      </c>
      <c r="E61" s="11">
        <v>30.687235000000001</v>
      </c>
      <c r="F61" s="11">
        <v>22.499787000000001</v>
      </c>
      <c r="G61" s="11">
        <v>24.025534</v>
      </c>
      <c r="H61" s="11" t="s">
        <v>64</v>
      </c>
      <c r="I61" s="11">
        <v>17.505139</v>
      </c>
      <c r="J61" s="11">
        <f>MIN(F61:I61)</f>
        <v>17.505139</v>
      </c>
      <c r="K61" s="2" t="s">
        <v>683</v>
      </c>
      <c r="L61" s="12">
        <f>E61-J61</f>
        <v>13.182096000000001</v>
      </c>
      <c r="M61" t="str">
        <f>IF(J61&lt;E61,"renewables","coal")</f>
        <v>renewables</v>
      </c>
      <c r="N61" s="14">
        <f>L61/E61</f>
        <v>0.42956284591948413</v>
      </c>
      <c r="O61" s="2" t="s">
        <v>248</v>
      </c>
    </row>
    <row r="62" spans="1:15" x14ac:dyDescent="0.2">
      <c r="A62" s="2">
        <v>2103</v>
      </c>
      <c r="B62" s="2" t="s">
        <v>250</v>
      </c>
      <c r="C62" s="2">
        <v>2389.4</v>
      </c>
      <c r="D62" s="4">
        <v>16608060</v>
      </c>
      <c r="E62" s="11">
        <v>23.868884000000001</v>
      </c>
      <c r="F62" s="11">
        <v>24.062937000000002</v>
      </c>
      <c r="G62" s="11">
        <v>27.686153999999998</v>
      </c>
      <c r="H62" s="11" t="s">
        <v>64</v>
      </c>
      <c r="I62" s="11">
        <v>22.723701999999999</v>
      </c>
      <c r="J62" s="11">
        <f>MIN(F62:I62)</f>
        <v>22.723701999999999</v>
      </c>
      <c r="K62" s="2" t="s">
        <v>683</v>
      </c>
      <c r="L62" s="12">
        <f>E62-J62</f>
        <v>1.1451820000000019</v>
      </c>
      <c r="M62" t="str">
        <f>IF(J62&lt;E62,"renewables","coal")</f>
        <v>renewables</v>
      </c>
      <c r="N62" s="14">
        <f>L62/E62</f>
        <v>4.7978028633429273E-2</v>
      </c>
      <c r="O62" s="2" t="s">
        <v>248</v>
      </c>
    </row>
    <row r="63" spans="1:15" x14ac:dyDescent="0.2">
      <c r="A63" s="2">
        <v>2104</v>
      </c>
      <c r="B63" s="2" t="s">
        <v>254</v>
      </c>
      <c r="C63" s="2">
        <v>648</v>
      </c>
      <c r="D63" s="4">
        <v>510740.2</v>
      </c>
      <c r="E63" s="11">
        <v>62.128849000000002</v>
      </c>
      <c r="F63" s="11">
        <v>22.824655</v>
      </c>
      <c r="G63" s="11">
        <v>36.159905999999999</v>
      </c>
      <c r="H63" s="11">
        <v>25.138521999999998</v>
      </c>
      <c r="I63" s="11">
        <v>20.660606999999999</v>
      </c>
      <c r="J63" s="11">
        <f>MIN(F63:I63)</f>
        <v>20.660606999999999</v>
      </c>
      <c r="K63" s="2" t="s">
        <v>683</v>
      </c>
      <c r="L63" s="12">
        <f>E63-J63</f>
        <v>41.468242000000004</v>
      </c>
      <c r="M63" t="str">
        <f>IF(J63&lt;E63,"renewables","coal")</f>
        <v>renewables</v>
      </c>
      <c r="N63" s="14">
        <f>L63/E63</f>
        <v>0.66745550042299995</v>
      </c>
      <c r="O63" s="2" t="s">
        <v>248</v>
      </c>
    </row>
    <row r="64" spans="1:15" x14ac:dyDescent="0.2">
      <c r="A64" s="2">
        <v>2107</v>
      </c>
      <c r="B64" s="2" t="s">
        <v>256</v>
      </c>
      <c r="C64" s="2">
        <v>1099.4000000000001</v>
      </c>
      <c r="D64" s="4">
        <v>3886900</v>
      </c>
      <c r="E64" s="11">
        <v>38.419635</v>
      </c>
      <c r="F64" s="11">
        <v>23.408253999999999</v>
      </c>
      <c r="G64" s="11">
        <v>36.159905999999999</v>
      </c>
      <c r="H64" s="11">
        <v>22.225594999999998</v>
      </c>
      <c r="I64" s="11">
        <v>21.216795999999999</v>
      </c>
      <c r="J64" s="11">
        <f>MIN(F64:I64)</f>
        <v>21.216795999999999</v>
      </c>
      <c r="K64" s="2" t="s">
        <v>683</v>
      </c>
      <c r="L64" s="12">
        <f>E64-J64</f>
        <v>17.202839000000001</v>
      </c>
      <c r="M64" t="str">
        <f>IF(J64&lt;E64,"renewables","coal")</f>
        <v>renewables</v>
      </c>
      <c r="N64" s="14">
        <f>L64/E64</f>
        <v>0.44776164583552136</v>
      </c>
      <c r="O64" s="2" t="s">
        <v>248</v>
      </c>
    </row>
    <row r="65" spans="1:15" x14ac:dyDescent="0.2">
      <c r="A65" s="2">
        <v>2167</v>
      </c>
      <c r="B65" s="2" t="s">
        <v>258</v>
      </c>
      <c r="C65" s="2">
        <v>1300</v>
      </c>
      <c r="D65" s="4">
        <v>5649269</v>
      </c>
      <c r="E65" s="11">
        <v>29.887613999999999</v>
      </c>
      <c r="F65" s="11">
        <v>20.875713999999999</v>
      </c>
      <c r="G65" s="11">
        <v>23.447723</v>
      </c>
      <c r="H65" s="11">
        <v>20.036666</v>
      </c>
      <c r="I65" s="11">
        <v>19.978662</v>
      </c>
      <c r="J65" s="11">
        <f>MIN(F65:I65)</f>
        <v>19.978662</v>
      </c>
      <c r="K65" s="2" t="s">
        <v>683</v>
      </c>
      <c r="L65" s="12">
        <f>E65-J65</f>
        <v>9.9089519999999993</v>
      </c>
      <c r="M65" t="str">
        <f>IF(J65&lt;E65,"renewables","coal")</f>
        <v>renewables</v>
      </c>
      <c r="N65" s="14">
        <f>L65/E65</f>
        <v>0.33154041670907552</v>
      </c>
      <c r="O65" s="2" t="s">
        <v>248</v>
      </c>
    </row>
    <row r="66" spans="1:15" x14ac:dyDescent="0.2">
      <c r="A66" s="2">
        <v>2168</v>
      </c>
      <c r="B66" s="2" t="s">
        <v>261</v>
      </c>
      <c r="C66" s="2">
        <v>1181.7</v>
      </c>
      <c r="D66" s="4">
        <v>8568259</v>
      </c>
      <c r="E66" s="11">
        <v>25.654851000000001</v>
      </c>
      <c r="F66" s="11">
        <v>23.567661000000001</v>
      </c>
      <c r="G66" s="11">
        <v>29.167525999999999</v>
      </c>
      <c r="H66" s="11">
        <v>19.013148000000001</v>
      </c>
      <c r="I66" s="11">
        <v>21.794730999999999</v>
      </c>
      <c r="J66" s="11">
        <f>MIN(F66:I66)</f>
        <v>19.013148000000001</v>
      </c>
      <c r="K66" s="2" t="s">
        <v>682</v>
      </c>
      <c r="L66" s="12">
        <f>E66-J66</f>
        <v>6.6417029999999997</v>
      </c>
      <c r="M66" t="str">
        <f>IF(J66&lt;E66,"renewables","coal")</f>
        <v>renewables</v>
      </c>
      <c r="N66" s="14">
        <f>L66/E66</f>
        <v>0.25888682807005969</v>
      </c>
      <c r="O66" s="2" t="s">
        <v>248</v>
      </c>
    </row>
    <row r="67" spans="1:15" x14ac:dyDescent="0.2">
      <c r="A67" s="2">
        <v>2240</v>
      </c>
      <c r="B67" s="2" t="s">
        <v>262</v>
      </c>
      <c r="C67" s="2">
        <v>130</v>
      </c>
      <c r="D67" s="4">
        <v>482717</v>
      </c>
      <c r="E67" s="11">
        <v>34.314774999999997</v>
      </c>
      <c r="F67" s="11">
        <v>21.376429000000002</v>
      </c>
      <c r="G67" s="11">
        <v>22.909762000000001</v>
      </c>
      <c r="H67" s="11">
        <v>16.020436</v>
      </c>
      <c r="I67" s="11">
        <v>15.687414</v>
      </c>
      <c r="J67" s="11">
        <f>MIN(F67:I67)</f>
        <v>15.687414</v>
      </c>
      <c r="K67" s="2" t="s">
        <v>683</v>
      </c>
      <c r="L67" s="12">
        <f>E67-J67</f>
        <v>18.627360999999997</v>
      </c>
      <c r="M67" t="str">
        <f>IF(J67&lt;E67,"renewables","coal")</f>
        <v>renewables</v>
      </c>
      <c r="N67" s="14">
        <f>L67/E67</f>
        <v>0.54283791748598087</v>
      </c>
      <c r="O67" s="2" t="s">
        <v>22</v>
      </c>
    </row>
    <row r="68" spans="1:15" x14ac:dyDescent="0.2">
      <c r="A68" s="2">
        <v>2277</v>
      </c>
      <c r="B68" s="2" t="s">
        <v>266</v>
      </c>
      <c r="C68" s="2">
        <v>228.7</v>
      </c>
      <c r="D68" s="4">
        <v>844659</v>
      </c>
      <c r="E68" s="11">
        <v>42.352857</v>
      </c>
      <c r="F68" s="11">
        <v>21.376429000000002</v>
      </c>
      <c r="G68" s="11">
        <v>22.909762000000001</v>
      </c>
      <c r="H68" s="11">
        <v>13.771755000000001</v>
      </c>
      <c r="I68" s="11">
        <v>15.687414</v>
      </c>
      <c r="J68" s="11">
        <f>MIN(F68:I68)</f>
        <v>13.771755000000001</v>
      </c>
      <c r="K68" s="2" t="s">
        <v>682</v>
      </c>
      <c r="L68" s="12">
        <f>E68-J68</f>
        <v>28.581102000000001</v>
      </c>
      <c r="M68" t="str">
        <f>IF(J68&lt;E68,"renewables","coal")</f>
        <v>renewables</v>
      </c>
      <c r="N68" s="14">
        <f>L68/E68</f>
        <v>0.67483291623042108</v>
      </c>
      <c r="O68" s="2" t="s">
        <v>22</v>
      </c>
    </row>
    <row r="69" spans="1:15" x14ac:dyDescent="0.2">
      <c r="A69" s="2">
        <v>2291</v>
      </c>
      <c r="B69" s="2" t="s">
        <v>270</v>
      </c>
      <c r="C69" s="2">
        <v>353.6</v>
      </c>
      <c r="D69" s="4">
        <v>1617771</v>
      </c>
      <c r="E69" s="11">
        <v>25.656088</v>
      </c>
      <c r="F69" s="11">
        <v>23.143219999999999</v>
      </c>
      <c r="G69" s="11">
        <v>22.909762000000001</v>
      </c>
      <c r="H69" s="11">
        <v>17.249358000000001</v>
      </c>
      <c r="I69" s="11">
        <v>15.882949</v>
      </c>
      <c r="J69" s="11">
        <f>MIN(F69:I69)</f>
        <v>15.882949</v>
      </c>
      <c r="K69" s="2" t="s">
        <v>683</v>
      </c>
      <c r="L69" s="12">
        <f>E69-J69</f>
        <v>9.7731390000000005</v>
      </c>
      <c r="M69" t="str">
        <f>IF(J69&lt;E69,"renewables","coal")</f>
        <v>renewables</v>
      </c>
      <c r="N69" s="14">
        <f>L69/E69</f>
        <v>0.38092865132049752</v>
      </c>
      <c r="O69" s="2" t="s">
        <v>22</v>
      </c>
    </row>
    <row r="70" spans="1:15" x14ac:dyDescent="0.2">
      <c r="A70" s="2">
        <v>2364</v>
      </c>
      <c r="B70" s="2" t="s">
        <v>273</v>
      </c>
      <c r="C70" s="2">
        <v>459.2</v>
      </c>
      <c r="D70" s="4">
        <v>284416</v>
      </c>
      <c r="E70" s="11">
        <v>100.884168</v>
      </c>
      <c r="F70" s="11">
        <v>31.296748999999998</v>
      </c>
      <c r="G70" s="11">
        <v>30.852898</v>
      </c>
      <c r="H70" s="11">
        <v>25.533311000000001</v>
      </c>
      <c r="I70" s="11">
        <v>17.034680000000002</v>
      </c>
      <c r="J70" s="11">
        <f>MIN(F70:I70)</f>
        <v>17.034680000000002</v>
      </c>
      <c r="K70" s="2" t="s">
        <v>683</v>
      </c>
      <c r="L70" s="12">
        <f>E70-J70</f>
        <v>83.849488000000008</v>
      </c>
      <c r="M70" t="str">
        <f>IF(J70&lt;E70,"renewables","coal")</f>
        <v>renewables</v>
      </c>
      <c r="N70" s="14">
        <f>L70/E70</f>
        <v>0.83114615169349471</v>
      </c>
      <c r="O70" s="2" t="s">
        <v>275</v>
      </c>
    </row>
    <row r="71" spans="1:15" x14ac:dyDescent="0.2">
      <c r="A71" s="2">
        <v>2442</v>
      </c>
      <c r="B71" s="2" t="s">
        <v>277</v>
      </c>
      <c r="C71" s="2">
        <v>1636.2</v>
      </c>
      <c r="D71" s="4">
        <v>7904357</v>
      </c>
      <c r="E71" s="11">
        <v>50.063341999999999</v>
      </c>
      <c r="F71" s="11">
        <v>14.194328000000001</v>
      </c>
      <c r="G71" s="11">
        <v>15.410061000000001</v>
      </c>
      <c r="H71" s="11">
        <v>46.918348999999999</v>
      </c>
      <c r="I71" s="11">
        <v>15.472818</v>
      </c>
      <c r="J71" s="11">
        <f>MIN(F71:I71)</f>
        <v>14.194328000000001</v>
      </c>
      <c r="K71" s="2" t="s">
        <v>681</v>
      </c>
      <c r="L71" s="12">
        <f>E71-J71</f>
        <v>35.869014</v>
      </c>
      <c r="M71" t="str">
        <f>IF(J71&lt;E71,"renewables","coal")</f>
        <v>renewables</v>
      </c>
      <c r="N71" s="14">
        <f>L71/E71</f>
        <v>0.71647262382123833</v>
      </c>
      <c r="O71" s="2" t="s">
        <v>278</v>
      </c>
    </row>
    <row r="72" spans="1:15" x14ac:dyDescent="0.2">
      <c r="A72" s="2">
        <v>2451</v>
      </c>
      <c r="B72" s="2" t="s">
        <v>279</v>
      </c>
      <c r="C72" s="2">
        <v>924</v>
      </c>
      <c r="D72" s="4">
        <v>4754266</v>
      </c>
      <c r="E72" s="11">
        <v>31.015643000000001</v>
      </c>
      <c r="F72" s="11">
        <v>14.194328000000001</v>
      </c>
      <c r="G72" s="11">
        <v>15.410061000000001</v>
      </c>
      <c r="H72" s="11">
        <v>43.301774000000002</v>
      </c>
      <c r="I72" s="11">
        <v>14.810218000000001</v>
      </c>
      <c r="J72" s="11">
        <f>MIN(F72:I72)</f>
        <v>14.194328000000001</v>
      </c>
      <c r="K72" s="2" t="s">
        <v>681</v>
      </c>
      <c r="L72" s="12">
        <f>E72-J72</f>
        <v>16.821314999999998</v>
      </c>
      <c r="M72" t="str">
        <f>IF(J72&lt;E72,"renewables","coal")</f>
        <v>renewables</v>
      </c>
      <c r="N72" s="14">
        <f>L72/E72</f>
        <v>0.54234938801687904</v>
      </c>
      <c r="O72" s="2" t="s">
        <v>278</v>
      </c>
    </row>
    <row r="73" spans="1:15" x14ac:dyDescent="0.2">
      <c r="A73" s="2">
        <v>2712</v>
      </c>
      <c r="B73" s="2" t="s">
        <v>283</v>
      </c>
      <c r="C73" s="2">
        <v>2558.1999999999998</v>
      </c>
      <c r="D73" s="4">
        <v>5519132</v>
      </c>
      <c r="E73" s="11">
        <v>49.238048999999997</v>
      </c>
      <c r="F73" s="11">
        <v>21.798812999999999</v>
      </c>
      <c r="G73" s="11">
        <v>23.423794000000001</v>
      </c>
      <c r="H73" s="11" t="s">
        <v>64</v>
      </c>
      <c r="I73" s="11">
        <v>27.392347000000001</v>
      </c>
      <c r="J73" s="11">
        <f>MIN(F73:I73)</f>
        <v>21.798812999999999</v>
      </c>
      <c r="K73" s="2" t="s">
        <v>681</v>
      </c>
      <c r="L73" s="12">
        <f>E73-J73</f>
        <v>27.439235999999998</v>
      </c>
      <c r="M73" t="str">
        <f>IF(J73&lt;E73,"renewables","coal")</f>
        <v>renewables</v>
      </c>
      <c r="N73" s="14">
        <f>L73/E73</f>
        <v>0.55727707651454672</v>
      </c>
      <c r="O73" s="2" t="s">
        <v>285</v>
      </c>
    </row>
    <row r="74" spans="1:15" x14ac:dyDescent="0.2">
      <c r="A74" s="2">
        <v>2718</v>
      </c>
      <c r="B74" s="2" t="s">
        <v>289</v>
      </c>
      <c r="C74" s="2">
        <v>435.2</v>
      </c>
      <c r="D74" s="4">
        <v>91574</v>
      </c>
      <c r="E74" s="11">
        <v>165.45215999999999</v>
      </c>
      <c r="F74" s="11">
        <v>19.059854000000001</v>
      </c>
      <c r="G74" s="11">
        <v>20.488364000000001</v>
      </c>
      <c r="H74" s="11">
        <v>38.029429999999998</v>
      </c>
      <c r="I74" s="11">
        <v>18.211303999999998</v>
      </c>
      <c r="J74" s="11">
        <f>MIN(F74:I74)</f>
        <v>18.211303999999998</v>
      </c>
      <c r="K74" s="2" t="s">
        <v>683</v>
      </c>
      <c r="L74" s="12">
        <f>E74-J74</f>
        <v>147.24085600000001</v>
      </c>
      <c r="M74" t="str">
        <f>IF(J74&lt;E74,"renewables","coal")</f>
        <v>renewables</v>
      </c>
      <c r="N74" s="14">
        <f>L74/E74</f>
        <v>0.8899300921789115</v>
      </c>
      <c r="O74" s="2" t="s">
        <v>285</v>
      </c>
    </row>
    <row r="75" spans="1:15" x14ac:dyDescent="0.2">
      <c r="A75" s="2">
        <v>2721</v>
      </c>
      <c r="B75" s="2" t="s">
        <v>294</v>
      </c>
      <c r="C75" s="2">
        <v>1530.5</v>
      </c>
      <c r="D75" s="4">
        <v>4751185</v>
      </c>
      <c r="E75" s="11">
        <v>36.593547000000001</v>
      </c>
      <c r="F75" s="11">
        <v>18.864720999999999</v>
      </c>
      <c r="G75" s="11">
        <v>20.521725</v>
      </c>
      <c r="H75" s="11" t="s">
        <v>64</v>
      </c>
      <c r="I75" s="11">
        <v>34.67868</v>
      </c>
      <c r="J75" s="11">
        <f>MIN(F75:I75)</f>
        <v>18.864720999999999</v>
      </c>
      <c r="K75" s="2" t="s">
        <v>681</v>
      </c>
      <c r="L75" s="12">
        <f>E75-J75</f>
        <v>17.728826000000002</v>
      </c>
      <c r="M75" t="str">
        <f>IF(J75&lt;E75,"renewables","coal")</f>
        <v>renewables</v>
      </c>
      <c r="N75" s="14">
        <f>L75/E75</f>
        <v>0.48447957231366506</v>
      </c>
      <c r="O75" s="2" t="s">
        <v>285</v>
      </c>
    </row>
    <row r="76" spans="1:15" x14ac:dyDescent="0.2">
      <c r="A76" s="2">
        <v>2727</v>
      </c>
      <c r="B76" s="2" t="s">
        <v>297</v>
      </c>
      <c r="C76" s="2">
        <v>2119</v>
      </c>
      <c r="D76" s="4">
        <v>6897413</v>
      </c>
      <c r="E76" s="11">
        <v>40.334634000000001</v>
      </c>
      <c r="F76" s="11">
        <v>19.059854000000001</v>
      </c>
      <c r="G76" s="11">
        <v>20.549261000000001</v>
      </c>
      <c r="H76" s="11" t="s">
        <v>64</v>
      </c>
      <c r="I76" s="11">
        <v>38.069733999999997</v>
      </c>
      <c r="J76" s="11">
        <f>MIN(F76:I76)</f>
        <v>19.059854000000001</v>
      </c>
      <c r="K76" s="2" t="s">
        <v>681</v>
      </c>
      <c r="L76" s="12">
        <f>E76-J76</f>
        <v>21.27478</v>
      </c>
      <c r="M76" t="str">
        <f>IF(J76&lt;E76,"renewables","coal")</f>
        <v>renewables</v>
      </c>
      <c r="N76" s="14">
        <f>L76/E76</f>
        <v>0.5274568749030919</v>
      </c>
      <c r="O76" s="2" t="s">
        <v>285</v>
      </c>
    </row>
    <row r="77" spans="1:15" x14ac:dyDescent="0.2">
      <c r="A77" s="2">
        <v>2790</v>
      </c>
      <c r="B77" s="2" t="s">
        <v>299</v>
      </c>
      <c r="C77" s="2">
        <v>115</v>
      </c>
      <c r="D77" s="4">
        <v>501446</v>
      </c>
      <c r="E77" s="11">
        <v>62.379970999999998</v>
      </c>
      <c r="F77" s="11">
        <v>26.933903000000001</v>
      </c>
      <c r="G77" s="11">
        <v>26.884454000000002</v>
      </c>
      <c r="H77" s="11">
        <v>19.501988000000001</v>
      </c>
      <c r="I77" s="11">
        <v>17.580897</v>
      </c>
      <c r="J77" s="11">
        <f>MIN(F77:I77)</f>
        <v>17.580897</v>
      </c>
      <c r="K77" s="2" t="s">
        <v>683</v>
      </c>
      <c r="L77" s="12">
        <f>E77-J77</f>
        <v>44.799073999999997</v>
      </c>
      <c r="M77" t="str">
        <f>IF(J77&lt;E77,"renewables","coal")</f>
        <v>renewables</v>
      </c>
      <c r="N77" s="14">
        <f>L77/E77</f>
        <v>0.71816439286257439</v>
      </c>
      <c r="O77" s="2" t="s">
        <v>301</v>
      </c>
    </row>
    <row r="78" spans="1:15" x14ac:dyDescent="0.2">
      <c r="A78" s="2">
        <v>2817</v>
      </c>
      <c r="B78" s="2" t="s">
        <v>303</v>
      </c>
      <c r="C78" s="2">
        <v>656</v>
      </c>
      <c r="D78" s="4">
        <v>2592127</v>
      </c>
      <c r="E78" s="11">
        <v>34.033743000000001</v>
      </c>
      <c r="F78" s="11">
        <v>26.972975000000002</v>
      </c>
      <c r="G78" s="11">
        <v>26.884454000000002</v>
      </c>
      <c r="H78" s="11">
        <v>18.144431999999998</v>
      </c>
      <c r="I78" s="11">
        <v>14.941670999999999</v>
      </c>
      <c r="J78" s="11">
        <f>MIN(F78:I78)</f>
        <v>14.941670999999999</v>
      </c>
      <c r="K78" s="2" t="s">
        <v>683</v>
      </c>
      <c r="L78" s="12">
        <f>E78-J78</f>
        <v>19.092072000000002</v>
      </c>
      <c r="M78" t="str">
        <f>IF(J78&lt;E78,"renewables","coal")</f>
        <v>renewables</v>
      </c>
      <c r="N78" s="14">
        <f>L78/E78</f>
        <v>0.56097479492631774</v>
      </c>
      <c r="O78" s="2" t="s">
        <v>301</v>
      </c>
    </row>
    <row r="79" spans="1:15" x14ac:dyDescent="0.2">
      <c r="A79" s="2">
        <v>2823</v>
      </c>
      <c r="B79" s="2" t="s">
        <v>305</v>
      </c>
      <c r="C79" s="2">
        <v>734</v>
      </c>
      <c r="D79" s="4">
        <v>4474993</v>
      </c>
      <c r="E79" s="11">
        <v>29.209648999999999</v>
      </c>
      <c r="F79" s="11">
        <v>26.933903000000001</v>
      </c>
      <c r="G79" s="11">
        <v>26.884454000000002</v>
      </c>
      <c r="H79" s="11">
        <v>16.45025</v>
      </c>
      <c r="I79" s="11">
        <v>15.030894999999999</v>
      </c>
      <c r="J79" s="11">
        <f>MIN(F79:I79)</f>
        <v>15.030894999999999</v>
      </c>
      <c r="K79" s="2" t="s">
        <v>683</v>
      </c>
      <c r="L79" s="12">
        <f>E79-J79</f>
        <v>14.178754</v>
      </c>
      <c r="M79" t="str">
        <f>IF(J79&lt;E79,"renewables","coal")</f>
        <v>renewables</v>
      </c>
      <c r="N79" s="14">
        <f>L79/E79</f>
        <v>0.48541336460427853</v>
      </c>
      <c r="O79" s="2" t="s">
        <v>301</v>
      </c>
    </row>
    <row r="80" spans="1:15" x14ac:dyDescent="0.2">
      <c r="A80" s="2">
        <v>2828</v>
      </c>
      <c r="B80" s="2" t="s">
        <v>308</v>
      </c>
      <c r="C80" s="2">
        <v>1880.4</v>
      </c>
      <c r="D80" s="4">
        <v>10066940</v>
      </c>
      <c r="E80" s="11">
        <v>31.159687999999999</v>
      </c>
      <c r="F80" s="11">
        <v>27.707571000000002</v>
      </c>
      <c r="G80" s="11">
        <v>26.763121999999999</v>
      </c>
      <c r="H80" s="11" t="s">
        <v>64</v>
      </c>
      <c r="I80" s="11">
        <v>25.372788</v>
      </c>
      <c r="J80" s="11">
        <f>MIN(F80:I80)</f>
        <v>25.372788</v>
      </c>
      <c r="K80" s="2" t="s">
        <v>683</v>
      </c>
      <c r="L80" s="12">
        <f>E80-J80</f>
        <v>5.7868999999999993</v>
      </c>
      <c r="M80" t="str">
        <f>IF(J80&lt;E80,"renewables","coal")</f>
        <v>renewables</v>
      </c>
      <c r="N80" s="14">
        <f>L80/E80</f>
        <v>0.18571752066323641</v>
      </c>
      <c r="O80" s="2" t="s">
        <v>310</v>
      </c>
    </row>
    <row r="81" spans="1:15" x14ac:dyDescent="0.2">
      <c r="A81" s="2">
        <v>2832</v>
      </c>
      <c r="B81" s="2" t="s">
        <v>311</v>
      </c>
      <c r="C81" s="2">
        <v>1114.8</v>
      </c>
      <c r="D81" s="4">
        <v>6776338</v>
      </c>
      <c r="E81" s="11">
        <v>25.723700000000001</v>
      </c>
      <c r="F81" s="11">
        <v>22.363771</v>
      </c>
      <c r="G81" s="11">
        <v>23.508046</v>
      </c>
      <c r="H81" s="11" t="s">
        <v>64</v>
      </c>
      <c r="I81" s="11">
        <v>29.779758000000001</v>
      </c>
      <c r="J81" s="11">
        <f>MIN(F81:I81)</f>
        <v>22.363771</v>
      </c>
      <c r="K81" s="2" t="s">
        <v>681</v>
      </c>
      <c r="L81" s="12">
        <f>E81-J81</f>
        <v>3.3599290000000011</v>
      </c>
      <c r="M81" t="str">
        <f>IF(J81&lt;E81,"renewables","coal")</f>
        <v>renewables</v>
      </c>
      <c r="N81" s="14">
        <f>L81/E81</f>
        <v>0.13061608555534393</v>
      </c>
      <c r="O81" s="2" t="s">
        <v>310</v>
      </c>
    </row>
    <row r="82" spans="1:15" x14ac:dyDescent="0.2">
      <c r="A82" s="2">
        <v>2836</v>
      </c>
      <c r="B82" s="2" t="s">
        <v>315</v>
      </c>
      <c r="C82" s="2">
        <v>680</v>
      </c>
      <c r="D82" s="4">
        <v>828872</v>
      </c>
      <c r="E82" s="11">
        <v>47.407977000000002</v>
      </c>
      <c r="F82" s="11">
        <v>29.388787000000001</v>
      </c>
      <c r="G82" s="11">
        <v>27.541796000000001</v>
      </c>
      <c r="H82" s="11" t="s">
        <v>64</v>
      </c>
      <c r="I82" s="11">
        <v>27.424813</v>
      </c>
      <c r="J82" s="11">
        <f>MIN(F82:I82)</f>
        <v>27.424813</v>
      </c>
      <c r="K82" s="2" t="s">
        <v>683</v>
      </c>
      <c r="L82" s="12">
        <f>E82-J82</f>
        <v>19.983164000000002</v>
      </c>
      <c r="M82" t="str">
        <f>IF(J82&lt;E82,"renewables","coal")</f>
        <v>renewables</v>
      </c>
      <c r="N82" s="14">
        <f>L82/E82</f>
        <v>0.42151480119052542</v>
      </c>
      <c r="O82" s="2" t="s">
        <v>310</v>
      </c>
    </row>
    <row r="83" spans="1:15" x14ac:dyDescent="0.2">
      <c r="A83" s="2">
        <v>2866</v>
      </c>
      <c r="B83" s="2" t="s">
        <v>318</v>
      </c>
      <c r="C83" s="2">
        <v>1694</v>
      </c>
      <c r="D83" s="4">
        <v>4655828</v>
      </c>
      <c r="E83" s="11">
        <v>37.430280000000003</v>
      </c>
      <c r="F83" s="11">
        <v>28.754443999999999</v>
      </c>
      <c r="G83" s="11">
        <v>26.731493</v>
      </c>
      <c r="H83" s="11" t="s">
        <v>64</v>
      </c>
      <c r="I83" s="11">
        <v>25.32122</v>
      </c>
      <c r="J83" s="11">
        <f>MIN(F83:I83)</f>
        <v>25.32122</v>
      </c>
      <c r="K83" s="2" t="s">
        <v>683</v>
      </c>
      <c r="L83" s="12">
        <f>E83-J83</f>
        <v>12.109060000000003</v>
      </c>
      <c r="M83" t="str">
        <f>IF(J83&lt;E83,"renewables","coal")</f>
        <v>renewables</v>
      </c>
      <c r="N83" s="14">
        <f>L83/E83</f>
        <v>0.32350973596777799</v>
      </c>
      <c r="O83" s="2" t="s">
        <v>310</v>
      </c>
    </row>
    <row r="84" spans="1:15" x14ac:dyDescent="0.2">
      <c r="A84" s="2">
        <v>2876</v>
      </c>
      <c r="B84" s="2" t="s">
        <v>321</v>
      </c>
      <c r="C84" s="2">
        <v>1086.5</v>
      </c>
      <c r="D84" s="4">
        <v>5034281</v>
      </c>
      <c r="E84" s="11">
        <v>39.924056</v>
      </c>
      <c r="F84" s="11">
        <v>25.808629</v>
      </c>
      <c r="G84" s="11">
        <v>26.731493</v>
      </c>
      <c r="H84" s="11" t="s">
        <v>64</v>
      </c>
      <c r="I84" s="11">
        <v>25.371489</v>
      </c>
      <c r="J84" s="11">
        <f>MIN(F84:I84)</f>
        <v>25.371489</v>
      </c>
      <c r="K84" s="2" t="s">
        <v>683</v>
      </c>
      <c r="L84" s="12">
        <f>E84-J84</f>
        <v>14.552567</v>
      </c>
      <c r="M84" t="str">
        <f>IF(J84&lt;E84,"renewables","coal")</f>
        <v>renewables</v>
      </c>
      <c r="N84" s="14">
        <f>L84/E84</f>
        <v>0.36450622652167403</v>
      </c>
      <c r="O84" s="2" t="s">
        <v>310</v>
      </c>
    </row>
    <row r="85" spans="1:15" x14ac:dyDescent="0.2">
      <c r="A85" s="2">
        <v>2914</v>
      </c>
      <c r="B85" s="2" t="s">
        <v>325</v>
      </c>
      <c r="C85" s="2">
        <v>27.5</v>
      </c>
      <c r="D85" s="4">
        <v>57661</v>
      </c>
      <c r="E85" s="11">
        <v>57.938225000000003</v>
      </c>
      <c r="F85" s="11">
        <v>26.523539</v>
      </c>
      <c r="G85" s="11">
        <v>26.5839</v>
      </c>
      <c r="H85" s="11">
        <v>25.793275000000001</v>
      </c>
      <c r="I85" s="11">
        <v>23.785478000000001</v>
      </c>
      <c r="J85" s="11">
        <f>MIN(F85:I85)</f>
        <v>23.785478000000001</v>
      </c>
      <c r="K85" s="2" t="s">
        <v>683</v>
      </c>
      <c r="L85" s="12">
        <f>E85-J85</f>
        <v>34.152747000000005</v>
      </c>
      <c r="M85" t="str">
        <f>IF(J85&lt;E85,"renewables","coal")</f>
        <v>renewables</v>
      </c>
      <c r="N85" s="14">
        <f>L85/E85</f>
        <v>0.58946830007305195</v>
      </c>
      <c r="O85" s="2" t="s">
        <v>310</v>
      </c>
    </row>
    <row r="86" spans="1:15" x14ac:dyDescent="0.2">
      <c r="A86" s="2">
        <v>2935</v>
      </c>
      <c r="B86" s="2" t="s">
        <v>328</v>
      </c>
      <c r="C86" s="2">
        <v>59.5</v>
      </c>
      <c r="D86" s="4">
        <v>14187</v>
      </c>
      <c r="E86" s="11">
        <v>135.48141100000001</v>
      </c>
      <c r="F86" s="11">
        <v>26.523539</v>
      </c>
      <c r="G86" s="11">
        <v>26.5839</v>
      </c>
      <c r="H86" s="11">
        <v>24.180188000000001</v>
      </c>
      <c r="I86" s="11">
        <v>23.785478000000001</v>
      </c>
      <c r="J86" s="11">
        <f>MIN(F86:I86)</f>
        <v>23.785478000000001</v>
      </c>
      <c r="K86" s="2" t="s">
        <v>683</v>
      </c>
      <c r="L86" s="12">
        <f>E86-J86</f>
        <v>111.69593300000001</v>
      </c>
      <c r="M86" t="str">
        <f>IF(J86&lt;E86,"renewables","coal")</f>
        <v>renewables</v>
      </c>
      <c r="N86" s="14">
        <f>L86/E86</f>
        <v>0.82443733184916423</v>
      </c>
      <c r="O86" s="2" t="s">
        <v>310</v>
      </c>
    </row>
    <row r="87" spans="1:15" x14ac:dyDescent="0.2">
      <c r="A87" s="2">
        <v>2936</v>
      </c>
      <c r="B87" s="2" t="s">
        <v>331</v>
      </c>
      <c r="C87" s="2">
        <v>53.5</v>
      </c>
      <c r="D87" s="4">
        <v>884</v>
      </c>
      <c r="E87" s="11">
        <v>1415.510638</v>
      </c>
      <c r="F87" s="11">
        <v>29.388787000000001</v>
      </c>
      <c r="G87" s="11">
        <v>27.541796000000001</v>
      </c>
      <c r="H87" s="11">
        <v>23.185687999999999</v>
      </c>
      <c r="I87" s="11">
        <v>26.420452999999998</v>
      </c>
      <c r="J87" s="11">
        <f>MIN(F87:I87)</f>
        <v>23.185687999999999</v>
      </c>
      <c r="K87" s="2" t="s">
        <v>682</v>
      </c>
      <c r="L87" s="12">
        <f>E87-J87</f>
        <v>1392.3249499999999</v>
      </c>
      <c r="M87" t="str">
        <f>IF(J87&lt;E87,"renewables","coal")</f>
        <v>renewables</v>
      </c>
      <c r="N87" s="14">
        <f>L87/E87</f>
        <v>0.98362026580544848</v>
      </c>
      <c r="O87" s="2" t="s">
        <v>310</v>
      </c>
    </row>
    <row r="88" spans="1:15" x14ac:dyDescent="0.2">
      <c r="A88" s="2">
        <v>2952</v>
      </c>
      <c r="B88" s="2" t="s">
        <v>334</v>
      </c>
      <c r="C88" s="2">
        <v>572</v>
      </c>
      <c r="D88" s="4">
        <v>2778343</v>
      </c>
      <c r="E88" s="11">
        <v>31.140470000000001</v>
      </c>
      <c r="F88" s="11">
        <v>19.202969</v>
      </c>
      <c r="G88" s="11">
        <v>20.631453</v>
      </c>
      <c r="H88" s="11">
        <v>18.133849999999999</v>
      </c>
      <c r="I88" s="11">
        <v>15.500275999999999</v>
      </c>
      <c r="J88" s="11">
        <f>MIN(F88:I88)</f>
        <v>15.500275999999999</v>
      </c>
      <c r="K88" s="2" t="s">
        <v>683</v>
      </c>
      <c r="L88" s="12">
        <f>E88-J88</f>
        <v>15.640194000000001</v>
      </c>
      <c r="M88" t="str">
        <f>IF(J88&lt;E88,"renewables","coal")</f>
        <v>renewables</v>
      </c>
      <c r="N88" s="14">
        <f>L88/E88</f>
        <v>0.50224656211033425</v>
      </c>
      <c r="O88" s="2" t="s">
        <v>59</v>
      </c>
    </row>
    <row r="89" spans="1:15" x14ac:dyDescent="0.2">
      <c r="A89" s="2">
        <v>2963</v>
      </c>
      <c r="B89" s="2" t="s">
        <v>336</v>
      </c>
      <c r="C89" s="2">
        <v>473</v>
      </c>
      <c r="D89" s="4">
        <v>2326823</v>
      </c>
      <c r="E89" s="11">
        <v>27.901857</v>
      </c>
      <c r="F89" s="11">
        <v>19.202969</v>
      </c>
      <c r="G89" s="11">
        <v>20.631453</v>
      </c>
      <c r="H89" s="11">
        <v>15.952705</v>
      </c>
      <c r="I89" s="11">
        <v>15.484819</v>
      </c>
      <c r="J89" s="11">
        <f>MIN(F89:I89)</f>
        <v>15.484819</v>
      </c>
      <c r="K89" s="2" t="s">
        <v>683</v>
      </c>
      <c r="L89" s="12">
        <f>E89-J89</f>
        <v>12.417038</v>
      </c>
      <c r="M89" t="str">
        <f>IF(J89&lt;E89,"renewables","coal")</f>
        <v>renewables</v>
      </c>
      <c r="N89" s="14">
        <f>L89/E89</f>
        <v>0.44502550493323795</v>
      </c>
      <c r="O89" s="2" t="s">
        <v>59</v>
      </c>
    </row>
    <row r="90" spans="1:15" x14ac:dyDescent="0.2">
      <c r="A90" s="2">
        <v>3118</v>
      </c>
      <c r="B90" s="2" t="s">
        <v>339</v>
      </c>
      <c r="C90" s="2">
        <v>1951</v>
      </c>
      <c r="D90" s="4">
        <v>7262971</v>
      </c>
      <c r="E90" s="11">
        <v>38.290508000000003</v>
      </c>
      <c r="F90" s="11">
        <v>31.459589999999999</v>
      </c>
      <c r="G90" s="11">
        <v>32.025044000000001</v>
      </c>
      <c r="H90" s="11" t="s">
        <v>64</v>
      </c>
      <c r="I90" s="11">
        <v>30.267831999999999</v>
      </c>
      <c r="J90" s="11">
        <f>MIN(F90:I90)</f>
        <v>30.267831999999999</v>
      </c>
      <c r="K90" s="2" t="s">
        <v>683</v>
      </c>
      <c r="L90" s="12">
        <f>E90-J90</f>
        <v>8.0226760000000041</v>
      </c>
      <c r="M90" t="str">
        <f>IF(J90&lt;E90,"renewables","coal")</f>
        <v>renewables</v>
      </c>
      <c r="N90" s="14">
        <f>L90/E90</f>
        <v>0.20952127352293168</v>
      </c>
      <c r="O90" s="2" t="s">
        <v>341</v>
      </c>
    </row>
    <row r="91" spans="1:15" x14ac:dyDescent="0.2">
      <c r="A91" s="2">
        <v>3122</v>
      </c>
      <c r="B91" s="2" t="s">
        <v>343</v>
      </c>
      <c r="C91" s="2">
        <v>2012</v>
      </c>
      <c r="D91" s="4">
        <v>4436636</v>
      </c>
      <c r="E91" s="11">
        <v>41.766573999999999</v>
      </c>
      <c r="F91" s="11">
        <v>31.631530000000001</v>
      </c>
      <c r="G91" s="11">
        <v>31.891808000000001</v>
      </c>
      <c r="H91" s="11" t="s">
        <v>64</v>
      </c>
      <c r="I91" s="11">
        <v>15.922829</v>
      </c>
      <c r="J91" s="11">
        <f>MIN(F91:I91)</f>
        <v>15.922829</v>
      </c>
      <c r="K91" s="2" t="s">
        <v>683</v>
      </c>
      <c r="L91" s="12">
        <f>E91-J91</f>
        <v>25.843744999999998</v>
      </c>
      <c r="M91" t="str">
        <f>IF(J91&lt;E91,"renewables","coal")</f>
        <v>renewables</v>
      </c>
      <c r="N91" s="14">
        <f>L91/E91</f>
        <v>0.61876621721475167</v>
      </c>
      <c r="O91" s="2" t="s">
        <v>341</v>
      </c>
    </row>
    <row r="92" spans="1:15" x14ac:dyDescent="0.2">
      <c r="A92" s="2">
        <v>3130</v>
      </c>
      <c r="B92" s="2" t="s">
        <v>345</v>
      </c>
      <c r="C92" s="2">
        <v>585</v>
      </c>
      <c r="D92" s="4">
        <v>2858731</v>
      </c>
      <c r="E92" s="11">
        <v>25.312674999999999</v>
      </c>
      <c r="F92" s="11">
        <v>31.393245</v>
      </c>
      <c r="G92" s="11">
        <v>31.836842999999998</v>
      </c>
      <c r="H92" s="11">
        <v>18.885369000000001</v>
      </c>
      <c r="I92" s="11">
        <v>15.165032999999999</v>
      </c>
      <c r="J92" s="11">
        <f>MIN(F92:I92)</f>
        <v>15.165032999999999</v>
      </c>
      <c r="K92" s="2" t="s">
        <v>683</v>
      </c>
      <c r="L92" s="12">
        <f>E92-J92</f>
        <v>10.147641999999999</v>
      </c>
      <c r="M92" t="str">
        <f>IF(J92&lt;E92,"renewables","coal")</f>
        <v>renewables</v>
      </c>
      <c r="N92" s="14">
        <f>L92/E92</f>
        <v>0.40089172716830601</v>
      </c>
      <c r="O92" s="2" t="s">
        <v>341</v>
      </c>
    </row>
    <row r="93" spans="1:15" x14ac:dyDescent="0.2">
      <c r="A93" s="2">
        <v>3136</v>
      </c>
      <c r="B93" s="2" t="s">
        <v>348</v>
      </c>
      <c r="C93" s="2">
        <v>1872</v>
      </c>
      <c r="D93" s="4">
        <v>7415481</v>
      </c>
      <c r="E93" s="11">
        <v>33.428082000000003</v>
      </c>
      <c r="F93" s="11">
        <v>30.862742999999998</v>
      </c>
      <c r="G93" s="11">
        <v>32.025044000000001</v>
      </c>
      <c r="H93" s="11" t="s">
        <v>64</v>
      </c>
      <c r="I93" s="11">
        <v>30.267831999999999</v>
      </c>
      <c r="J93" s="11">
        <f>MIN(F93:I93)</f>
        <v>30.267831999999999</v>
      </c>
      <c r="K93" s="2" t="s">
        <v>683</v>
      </c>
      <c r="L93" s="12">
        <f>E93-J93</f>
        <v>3.1602500000000049</v>
      </c>
      <c r="M93" t="str">
        <f>IF(J93&lt;E93,"renewables","coal")</f>
        <v>renewables</v>
      </c>
      <c r="N93" s="14">
        <f>L93/E93</f>
        <v>9.4538777307055927E-2</v>
      </c>
      <c r="O93" s="2" t="s">
        <v>341</v>
      </c>
    </row>
    <row r="94" spans="1:15" x14ac:dyDescent="0.2">
      <c r="A94" s="2">
        <v>3140</v>
      </c>
      <c r="B94" s="2" t="s">
        <v>350</v>
      </c>
      <c r="C94" s="2">
        <v>1616.1</v>
      </c>
      <c r="D94" s="4">
        <v>2518536</v>
      </c>
      <c r="E94" s="11">
        <v>47.137846000000003</v>
      </c>
      <c r="F94" s="11">
        <v>30.30631</v>
      </c>
      <c r="G94" s="11">
        <v>31.809238000000001</v>
      </c>
      <c r="H94" s="11" t="s">
        <v>64</v>
      </c>
      <c r="I94" s="11">
        <v>15.002003</v>
      </c>
      <c r="J94" s="11">
        <f>MIN(F94:I94)</f>
        <v>15.002003</v>
      </c>
      <c r="K94" s="2" t="s">
        <v>683</v>
      </c>
      <c r="L94" s="12">
        <f>E94-J94</f>
        <v>32.135843000000001</v>
      </c>
      <c r="M94" t="str">
        <f>IF(J94&lt;E94,"renewables","coal")</f>
        <v>renewables</v>
      </c>
      <c r="N94" s="14">
        <f>L94/E94</f>
        <v>0.68174186406396253</v>
      </c>
      <c r="O94" s="2" t="s">
        <v>341</v>
      </c>
    </row>
    <row r="95" spans="1:15" x14ac:dyDescent="0.2">
      <c r="A95" s="2">
        <v>3149</v>
      </c>
      <c r="B95" s="2" t="s">
        <v>353</v>
      </c>
      <c r="C95" s="2">
        <v>1757.9</v>
      </c>
      <c r="D95" s="4">
        <v>1260335</v>
      </c>
      <c r="E95" s="11">
        <v>61.298037999999998</v>
      </c>
      <c r="F95" s="11">
        <v>31.631530000000001</v>
      </c>
      <c r="G95" s="11">
        <v>31.758410999999999</v>
      </c>
      <c r="H95" s="11">
        <v>29.636291</v>
      </c>
      <c r="I95" s="11">
        <v>14.286804</v>
      </c>
      <c r="J95" s="11">
        <f>MIN(F95:I95)</f>
        <v>14.286804</v>
      </c>
      <c r="K95" s="2" t="s">
        <v>683</v>
      </c>
      <c r="L95" s="12">
        <f>E95-J95</f>
        <v>47.011234000000002</v>
      </c>
      <c r="M95" t="str">
        <f>IF(J95&lt;E95,"renewables","coal")</f>
        <v>renewables</v>
      </c>
      <c r="N95" s="14">
        <f>L95/E95</f>
        <v>0.76692885341615669</v>
      </c>
      <c r="O95" s="2" t="s">
        <v>341</v>
      </c>
    </row>
    <row r="96" spans="1:15" x14ac:dyDescent="0.2">
      <c r="A96" s="2">
        <v>3297</v>
      </c>
      <c r="B96" s="2" t="s">
        <v>356</v>
      </c>
      <c r="C96" s="2">
        <v>771.8</v>
      </c>
      <c r="D96" s="4">
        <v>1508649</v>
      </c>
      <c r="E96" s="11">
        <v>50.208714000000001</v>
      </c>
      <c r="F96" s="11">
        <v>18.947856000000002</v>
      </c>
      <c r="G96" s="11">
        <v>20.373422000000001</v>
      </c>
      <c r="H96" s="11" t="s">
        <v>64</v>
      </c>
      <c r="I96" s="11">
        <v>36.955519000000002</v>
      </c>
      <c r="J96" s="11">
        <f>MIN(F96:I96)</f>
        <v>18.947856000000002</v>
      </c>
      <c r="K96" s="2" t="s">
        <v>681</v>
      </c>
      <c r="L96" s="12">
        <f>E96-J96</f>
        <v>31.260857999999999</v>
      </c>
      <c r="M96" t="str">
        <f>IF(J96&lt;E96,"renewables","coal")</f>
        <v>renewables</v>
      </c>
      <c r="N96" s="14">
        <f>L96/E96</f>
        <v>0.62261817739446579</v>
      </c>
      <c r="O96" s="2" t="s">
        <v>44</v>
      </c>
    </row>
    <row r="97" spans="1:15" x14ac:dyDescent="0.2">
      <c r="A97" s="2">
        <v>3298</v>
      </c>
      <c r="B97" s="2" t="s">
        <v>360</v>
      </c>
      <c r="C97" s="2">
        <v>659.7</v>
      </c>
      <c r="D97" s="4">
        <v>2433125</v>
      </c>
      <c r="E97" s="11">
        <v>50.279324000000003</v>
      </c>
      <c r="F97" s="11">
        <v>18.947856000000002</v>
      </c>
      <c r="G97" s="11">
        <v>20.373422000000001</v>
      </c>
      <c r="H97" s="11" t="s">
        <v>64</v>
      </c>
      <c r="I97" s="11">
        <v>37.926212</v>
      </c>
      <c r="J97" s="11">
        <f>MIN(F97:I97)</f>
        <v>18.947856000000002</v>
      </c>
      <c r="K97" s="2" t="s">
        <v>681</v>
      </c>
      <c r="L97" s="12">
        <f>E97-J97</f>
        <v>31.331468000000001</v>
      </c>
      <c r="M97" t="str">
        <f>IF(J97&lt;E97,"renewables","coal")</f>
        <v>renewables</v>
      </c>
      <c r="N97" s="14">
        <f>L97/E97</f>
        <v>0.62314815529341638</v>
      </c>
      <c r="O97" s="2" t="s">
        <v>44</v>
      </c>
    </row>
    <row r="98" spans="1:15" x14ac:dyDescent="0.2">
      <c r="A98" s="2">
        <v>3396</v>
      </c>
      <c r="B98" s="2" t="s">
        <v>363</v>
      </c>
      <c r="C98" s="2">
        <v>950</v>
      </c>
      <c r="D98" s="4">
        <v>817760</v>
      </c>
      <c r="E98" s="11">
        <v>67.203474</v>
      </c>
      <c r="F98" s="11">
        <v>21.027190000000001</v>
      </c>
      <c r="G98" s="11">
        <v>22.021367000000001</v>
      </c>
      <c r="H98" s="11">
        <v>32.341813000000002</v>
      </c>
      <c r="I98" s="11">
        <v>24.670781000000002</v>
      </c>
      <c r="J98" s="11">
        <f>MIN(F98:I98)</f>
        <v>21.027190000000001</v>
      </c>
      <c r="K98" s="2" t="s">
        <v>681</v>
      </c>
      <c r="L98" s="12">
        <f>E98-J98</f>
        <v>46.176283999999995</v>
      </c>
      <c r="M98" t="str">
        <f>IF(J98&lt;E98,"renewables","coal")</f>
        <v>renewables</v>
      </c>
      <c r="N98" s="14">
        <f>L98/E98</f>
        <v>0.6871115621195415</v>
      </c>
      <c r="O98" s="2" t="s">
        <v>364</v>
      </c>
    </row>
    <row r="99" spans="1:15" x14ac:dyDescent="0.2">
      <c r="A99" s="2">
        <v>3399</v>
      </c>
      <c r="B99" s="2" t="s">
        <v>366</v>
      </c>
      <c r="C99" s="2">
        <v>2600</v>
      </c>
      <c r="D99" s="4">
        <v>10362080</v>
      </c>
      <c r="E99" s="11">
        <v>30.636690999999999</v>
      </c>
      <c r="F99" s="11">
        <v>21.027190000000001</v>
      </c>
      <c r="G99" s="11">
        <v>22.240849999999998</v>
      </c>
      <c r="H99" s="11" t="s">
        <v>64</v>
      </c>
      <c r="I99" s="11">
        <v>25.443321000000001</v>
      </c>
      <c r="J99" s="11">
        <f>MIN(F99:I99)</f>
        <v>21.027190000000001</v>
      </c>
      <c r="K99" s="2" t="s">
        <v>681</v>
      </c>
      <c r="L99" s="12">
        <f>E99-J99</f>
        <v>9.6095009999999981</v>
      </c>
      <c r="M99" t="str">
        <f>IF(J99&lt;E99,"renewables","coal")</f>
        <v>renewables</v>
      </c>
      <c r="N99" s="14">
        <f>L99/E99</f>
        <v>0.3136598857885794</v>
      </c>
      <c r="O99" s="2" t="s">
        <v>364</v>
      </c>
    </row>
    <row r="100" spans="1:15" x14ac:dyDescent="0.2">
      <c r="A100" s="2">
        <v>3403</v>
      </c>
      <c r="B100" s="2" t="s">
        <v>368</v>
      </c>
      <c r="C100" s="2">
        <v>1255.2</v>
      </c>
      <c r="D100" s="4">
        <v>3973622</v>
      </c>
      <c r="E100" s="11">
        <v>38.758057999999998</v>
      </c>
      <c r="F100" s="11">
        <v>21.027190000000001</v>
      </c>
      <c r="G100" s="11">
        <v>22.184757000000001</v>
      </c>
      <c r="H100" s="11" t="s">
        <v>64</v>
      </c>
      <c r="I100" s="11">
        <v>24.271028999999999</v>
      </c>
      <c r="J100" s="11">
        <f>MIN(F100:I100)</f>
        <v>21.027190000000001</v>
      </c>
      <c r="K100" s="2" t="s">
        <v>681</v>
      </c>
      <c r="L100" s="12">
        <f>E100-J100</f>
        <v>17.730867999999997</v>
      </c>
      <c r="M100" t="str">
        <f>IF(J100&lt;E100,"renewables","coal")</f>
        <v>renewables</v>
      </c>
      <c r="N100" s="14">
        <f>L100/E100</f>
        <v>0.45747565577202032</v>
      </c>
      <c r="O100" s="2" t="s">
        <v>364</v>
      </c>
    </row>
    <row r="101" spans="1:15" x14ac:dyDescent="0.2">
      <c r="A101" s="2">
        <v>3407</v>
      </c>
      <c r="B101" s="2" t="s">
        <v>370</v>
      </c>
      <c r="C101" s="2">
        <v>1700</v>
      </c>
      <c r="D101" s="4">
        <v>2775508</v>
      </c>
      <c r="E101" s="11">
        <v>58.947364</v>
      </c>
      <c r="F101" s="11">
        <v>21.027190000000001</v>
      </c>
      <c r="G101" s="11">
        <v>22.153825999999999</v>
      </c>
      <c r="H101" s="11">
        <v>34.741714000000002</v>
      </c>
      <c r="I101" s="11">
        <v>24.145816</v>
      </c>
      <c r="J101" s="11">
        <f>MIN(F101:I101)</f>
        <v>21.027190000000001</v>
      </c>
      <c r="K101" s="2" t="s">
        <v>681</v>
      </c>
      <c r="L101" s="12">
        <f>E101-J101</f>
        <v>37.920174000000003</v>
      </c>
      <c r="M101" t="str">
        <f>IF(J101&lt;E101,"renewables","coal")</f>
        <v>renewables</v>
      </c>
      <c r="N101" s="14">
        <f>L101/E101</f>
        <v>0.64328871431808221</v>
      </c>
      <c r="O101" s="2" t="s">
        <v>364</v>
      </c>
    </row>
    <row r="102" spans="1:15" x14ac:dyDescent="0.2">
      <c r="A102" s="2">
        <v>3470</v>
      </c>
      <c r="B102" s="2" t="s">
        <v>373</v>
      </c>
      <c r="C102" s="2">
        <v>2736.8</v>
      </c>
      <c r="D102" s="4">
        <v>13173360</v>
      </c>
      <c r="E102" s="11">
        <v>31.539628</v>
      </c>
      <c r="F102" s="11">
        <v>17.247266</v>
      </c>
      <c r="G102" s="11">
        <v>18.931811</v>
      </c>
      <c r="H102" s="11" t="s">
        <v>64</v>
      </c>
      <c r="I102" s="11">
        <v>32.672908999999997</v>
      </c>
      <c r="J102" s="11">
        <f>MIN(F102:I102)</f>
        <v>17.247266</v>
      </c>
      <c r="K102" s="2" t="s">
        <v>681</v>
      </c>
      <c r="L102" s="12">
        <f>E102-J102</f>
        <v>14.292362000000001</v>
      </c>
      <c r="M102" t="str">
        <f>IF(J102&lt;E102,"renewables","coal")</f>
        <v>renewables</v>
      </c>
      <c r="N102" s="14">
        <f>L102/E102</f>
        <v>0.45315569352942275</v>
      </c>
      <c r="O102" s="2" t="s">
        <v>65</v>
      </c>
    </row>
    <row r="103" spans="1:15" x14ac:dyDescent="0.2">
      <c r="A103" s="2">
        <v>3797</v>
      </c>
      <c r="B103" s="2" t="s">
        <v>376</v>
      </c>
      <c r="C103" s="2">
        <v>1052.9000000000001</v>
      </c>
      <c r="D103" s="4">
        <v>1089342</v>
      </c>
      <c r="E103" s="11">
        <v>55.296807999999999</v>
      </c>
      <c r="F103" s="11">
        <v>25.277301999999999</v>
      </c>
      <c r="G103" s="11">
        <v>26.883489000000001</v>
      </c>
      <c r="H103" s="11">
        <v>28.652266999999998</v>
      </c>
      <c r="I103" s="11">
        <v>27.057220000000001</v>
      </c>
      <c r="J103" s="11">
        <f>MIN(F103:I103)</f>
        <v>25.277301999999999</v>
      </c>
      <c r="K103" s="2" t="s">
        <v>681</v>
      </c>
      <c r="L103" s="12">
        <f>E103-J103</f>
        <v>30.019506</v>
      </c>
      <c r="M103" t="str">
        <f>IF(J103&lt;E103,"renewables","coal")</f>
        <v>renewables</v>
      </c>
      <c r="N103" s="14">
        <f>L103/E103</f>
        <v>0.54287954559691765</v>
      </c>
      <c r="O103" s="2" t="s">
        <v>378</v>
      </c>
    </row>
    <row r="104" spans="1:15" x14ac:dyDescent="0.2">
      <c r="A104" s="2">
        <v>3845</v>
      </c>
      <c r="B104" s="2" t="s">
        <v>379</v>
      </c>
      <c r="C104" s="2">
        <v>729.9</v>
      </c>
      <c r="D104" s="4">
        <v>3114315</v>
      </c>
      <c r="E104" s="11">
        <v>36.527701</v>
      </c>
      <c r="F104" s="11">
        <v>42.840646</v>
      </c>
      <c r="G104" s="11">
        <v>29.794969999999999</v>
      </c>
      <c r="H104" s="11">
        <v>33.171889999999998</v>
      </c>
      <c r="I104" s="11">
        <v>22.963681999999999</v>
      </c>
      <c r="J104" s="11">
        <f>MIN(F104:I104)</f>
        <v>22.963681999999999</v>
      </c>
      <c r="K104" s="2" t="s">
        <v>683</v>
      </c>
      <c r="L104" s="12">
        <f>E104-J104</f>
        <v>13.564019000000002</v>
      </c>
      <c r="M104" t="str">
        <f>IF(J104&lt;E104,"renewables","coal")</f>
        <v>renewables</v>
      </c>
      <c r="N104" s="14">
        <f>L104/E104</f>
        <v>0.37133514096603021</v>
      </c>
      <c r="O104" s="2" t="s">
        <v>381</v>
      </c>
    </row>
    <row r="105" spans="1:15" x14ac:dyDescent="0.2">
      <c r="A105" s="2">
        <v>3935</v>
      </c>
      <c r="B105" s="2" t="s">
        <v>384</v>
      </c>
      <c r="C105" s="2">
        <v>2932.6</v>
      </c>
      <c r="D105" s="4">
        <v>12011110</v>
      </c>
      <c r="E105" s="11">
        <v>35.740302</v>
      </c>
      <c r="F105" s="11">
        <v>28.237466999999999</v>
      </c>
      <c r="G105" s="11">
        <v>30.205299</v>
      </c>
      <c r="H105" s="11" t="s">
        <v>64</v>
      </c>
      <c r="I105" s="11">
        <v>38.115079999999999</v>
      </c>
      <c r="J105" s="11">
        <f>MIN(F105:I105)</f>
        <v>28.237466999999999</v>
      </c>
      <c r="K105" s="2" t="s">
        <v>681</v>
      </c>
      <c r="L105" s="12">
        <f>E105-J105</f>
        <v>7.502835000000001</v>
      </c>
      <c r="M105" t="str">
        <f>IF(J105&lt;E105,"renewables","coal")</f>
        <v>renewables</v>
      </c>
      <c r="N105" s="14">
        <f>L105/E105</f>
        <v>0.20992645781224795</v>
      </c>
      <c r="O105" s="2" t="s">
        <v>386</v>
      </c>
    </row>
    <row r="106" spans="1:15" x14ac:dyDescent="0.2">
      <c r="A106" s="2">
        <v>3943</v>
      </c>
      <c r="B106" s="2" t="s">
        <v>387</v>
      </c>
      <c r="C106" s="2">
        <v>1152</v>
      </c>
      <c r="D106" s="4">
        <v>5208498</v>
      </c>
      <c r="E106" s="11">
        <v>37.487887999999998</v>
      </c>
      <c r="F106" s="11">
        <v>29.771350999999999</v>
      </c>
      <c r="G106" s="11">
        <v>29.750254000000002</v>
      </c>
      <c r="H106" s="11" t="s">
        <v>64</v>
      </c>
      <c r="I106" s="11">
        <v>19.543441999999999</v>
      </c>
      <c r="J106" s="11">
        <f>MIN(F106:I106)</f>
        <v>19.543441999999999</v>
      </c>
      <c r="K106" s="2" t="s">
        <v>683</v>
      </c>
      <c r="L106" s="12">
        <f>E106-J106</f>
        <v>17.944445999999999</v>
      </c>
      <c r="M106" t="str">
        <f>IF(J106&lt;E106,"renewables","coal")</f>
        <v>renewables</v>
      </c>
      <c r="N106" s="14">
        <f>L106/E106</f>
        <v>0.47867316505000229</v>
      </c>
      <c r="O106" s="2" t="s">
        <v>386</v>
      </c>
    </row>
    <row r="107" spans="1:15" x14ac:dyDescent="0.2">
      <c r="A107" s="2">
        <v>3944</v>
      </c>
      <c r="B107" s="2" t="s">
        <v>390</v>
      </c>
      <c r="C107" s="2">
        <v>2052</v>
      </c>
      <c r="D107" s="4">
        <v>11494150</v>
      </c>
      <c r="E107" s="11">
        <v>28.472999999999999</v>
      </c>
      <c r="F107" s="11">
        <v>28.121974999999999</v>
      </c>
      <c r="G107" s="11">
        <v>29.856580000000001</v>
      </c>
      <c r="H107" s="11" t="s">
        <v>64</v>
      </c>
      <c r="I107" s="11">
        <v>23.762091000000002</v>
      </c>
      <c r="J107" s="11">
        <f>MIN(F107:I107)</f>
        <v>23.762091000000002</v>
      </c>
      <c r="K107" s="2" t="s">
        <v>683</v>
      </c>
      <c r="L107" s="12">
        <f>E107-J107</f>
        <v>4.7109089999999973</v>
      </c>
      <c r="M107" t="str">
        <f>IF(J107&lt;E107,"renewables","coal")</f>
        <v>renewables</v>
      </c>
      <c r="N107" s="14">
        <f>L107/E107</f>
        <v>0.16545179643873134</v>
      </c>
      <c r="O107" s="2" t="s">
        <v>386</v>
      </c>
    </row>
    <row r="108" spans="1:15" x14ac:dyDescent="0.2">
      <c r="A108" s="2">
        <v>3948</v>
      </c>
      <c r="B108" s="2" t="s">
        <v>393</v>
      </c>
      <c r="C108" s="2">
        <v>1632.6</v>
      </c>
      <c r="D108" s="4">
        <v>4769104</v>
      </c>
      <c r="E108" s="11">
        <v>37.231993000000003</v>
      </c>
      <c r="F108" s="11">
        <v>26.136918000000001</v>
      </c>
      <c r="G108" s="11">
        <v>29.734688999999999</v>
      </c>
      <c r="H108" s="11" t="s">
        <v>64</v>
      </c>
      <c r="I108" s="11">
        <v>19.217780000000001</v>
      </c>
      <c r="J108" s="11">
        <f>MIN(F108:I108)</f>
        <v>19.217780000000001</v>
      </c>
      <c r="K108" s="2" t="s">
        <v>683</v>
      </c>
      <c r="L108" s="12">
        <f>E108-J108</f>
        <v>18.014213000000002</v>
      </c>
      <c r="M108" t="str">
        <f>IF(J108&lt;E108,"renewables","coal")</f>
        <v>renewables</v>
      </c>
      <c r="N108" s="14">
        <f>L108/E108</f>
        <v>0.48383692487264918</v>
      </c>
      <c r="O108" s="2" t="s">
        <v>386</v>
      </c>
    </row>
    <row r="109" spans="1:15" x14ac:dyDescent="0.2">
      <c r="A109" s="2">
        <v>3954</v>
      </c>
      <c r="B109" s="2" t="s">
        <v>396</v>
      </c>
      <c r="C109" s="2">
        <v>1662.4</v>
      </c>
      <c r="D109" s="4">
        <v>5508683</v>
      </c>
      <c r="E109" s="11">
        <v>47.868116999999998</v>
      </c>
      <c r="F109" s="11">
        <v>27.89396</v>
      </c>
      <c r="G109" s="11">
        <v>29.750254000000002</v>
      </c>
      <c r="H109" s="11" t="s">
        <v>64</v>
      </c>
      <c r="I109" s="11">
        <v>19.714763000000001</v>
      </c>
      <c r="J109" s="11">
        <f>MIN(F109:I109)</f>
        <v>19.714763000000001</v>
      </c>
      <c r="K109" s="2" t="s">
        <v>683</v>
      </c>
      <c r="L109" s="12">
        <f>E109-J109</f>
        <v>28.153353999999997</v>
      </c>
      <c r="M109" t="str">
        <f>IF(J109&lt;E109,"renewables","coal")</f>
        <v>renewables</v>
      </c>
      <c r="N109" s="14">
        <f>L109/E109</f>
        <v>0.58814417120272344</v>
      </c>
      <c r="O109" s="2" t="s">
        <v>386</v>
      </c>
    </row>
    <row r="110" spans="1:15" x14ac:dyDescent="0.2">
      <c r="A110" s="2">
        <v>4041</v>
      </c>
      <c r="B110" s="2" t="s">
        <v>398</v>
      </c>
      <c r="C110" s="2">
        <v>1240</v>
      </c>
      <c r="D110" s="4">
        <v>4475795</v>
      </c>
      <c r="E110" s="11">
        <v>39.727352000000003</v>
      </c>
      <c r="F110" s="11">
        <v>26.508827</v>
      </c>
      <c r="G110" s="11">
        <v>28.081927</v>
      </c>
      <c r="H110" s="11" t="s">
        <v>64</v>
      </c>
      <c r="I110" s="11">
        <v>23.819355000000002</v>
      </c>
      <c r="J110" s="11">
        <f>MIN(F110:I110)</f>
        <v>23.819355000000002</v>
      </c>
      <c r="K110" s="2" t="s">
        <v>683</v>
      </c>
      <c r="L110" s="12">
        <f>E110-J110</f>
        <v>15.907997000000002</v>
      </c>
      <c r="M110" t="str">
        <f>IF(J110&lt;E110,"renewables","coal")</f>
        <v>renewables</v>
      </c>
      <c r="N110" s="14">
        <f>L110/E110</f>
        <v>0.40042933140874831</v>
      </c>
      <c r="O110" s="2" t="s">
        <v>400</v>
      </c>
    </row>
    <row r="111" spans="1:15" x14ac:dyDescent="0.2">
      <c r="A111" s="2">
        <v>4050</v>
      </c>
      <c r="B111" s="2" t="s">
        <v>403</v>
      </c>
      <c r="C111" s="2">
        <v>413.7</v>
      </c>
      <c r="D111" s="4">
        <v>2310548</v>
      </c>
      <c r="E111" s="11">
        <v>32.027239000000002</v>
      </c>
      <c r="F111" s="11">
        <v>26.41422</v>
      </c>
      <c r="G111" s="11">
        <v>27.958960000000001</v>
      </c>
      <c r="H111" s="11" t="s">
        <v>64</v>
      </c>
      <c r="I111" s="11">
        <v>23.819355000000002</v>
      </c>
      <c r="J111" s="11">
        <f>MIN(F111:I111)</f>
        <v>23.819355000000002</v>
      </c>
      <c r="K111" s="2" t="s">
        <v>683</v>
      </c>
      <c r="L111" s="12">
        <f>E111-J111</f>
        <v>8.207884</v>
      </c>
      <c r="M111" t="str">
        <f>IF(J111&lt;E111,"renewables","coal")</f>
        <v>renewables</v>
      </c>
      <c r="N111" s="14">
        <f>L111/E111</f>
        <v>0.25627822616866847</v>
      </c>
      <c r="O111" s="2" t="s">
        <v>400</v>
      </c>
    </row>
    <row r="112" spans="1:15" x14ac:dyDescent="0.2">
      <c r="A112" s="2">
        <v>4078</v>
      </c>
      <c r="B112" s="2" t="s">
        <v>406</v>
      </c>
      <c r="C112" s="2">
        <v>945.5</v>
      </c>
      <c r="D112" s="4">
        <v>4753734</v>
      </c>
      <c r="E112" s="11">
        <v>30.488177</v>
      </c>
      <c r="F112" s="11">
        <v>25.828258999999999</v>
      </c>
      <c r="G112" s="11">
        <v>27.643438</v>
      </c>
      <c r="H112" s="11" t="s">
        <v>64</v>
      </c>
      <c r="I112" s="11">
        <v>23.099474000000001</v>
      </c>
      <c r="J112" s="11">
        <f>MIN(F112:I112)</f>
        <v>23.099474000000001</v>
      </c>
      <c r="K112" s="2" t="s">
        <v>683</v>
      </c>
      <c r="L112" s="12">
        <f>E112-J112</f>
        <v>7.3887029999999996</v>
      </c>
      <c r="M112" t="str">
        <f>IF(J112&lt;E112,"renewables","coal")</f>
        <v>renewables</v>
      </c>
      <c r="N112" s="14">
        <f>L112/E112</f>
        <v>0.2423465004155545</v>
      </c>
      <c r="O112" s="2" t="s">
        <v>400</v>
      </c>
    </row>
    <row r="113" spans="1:15" x14ac:dyDescent="0.2">
      <c r="A113" s="2">
        <v>4158</v>
      </c>
      <c r="B113" s="2" t="s">
        <v>409</v>
      </c>
      <c r="C113" s="2">
        <v>922.2</v>
      </c>
      <c r="D113" s="4">
        <v>3601242</v>
      </c>
      <c r="E113" s="11">
        <v>22.089334000000001</v>
      </c>
      <c r="F113" s="11">
        <v>20.987406</v>
      </c>
      <c r="G113" s="11">
        <v>21.991171000000001</v>
      </c>
      <c r="H113" s="11">
        <v>17.555261999999999</v>
      </c>
      <c r="I113" s="11">
        <v>10.854468000000001</v>
      </c>
      <c r="J113" s="11">
        <f>MIN(F113:I113)</f>
        <v>10.854468000000001</v>
      </c>
      <c r="K113" s="2" t="s">
        <v>683</v>
      </c>
      <c r="L113" s="12">
        <f>E113-J113</f>
        <v>11.234866</v>
      </c>
      <c r="M113" t="str">
        <f>IF(J113&lt;E113,"renewables","coal")</f>
        <v>renewables</v>
      </c>
      <c r="N113" s="14">
        <f>L113/E113</f>
        <v>0.50861044520400656</v>
      </c>
      <c r="O113" s="2" t="s">
        <v>411</v>
      </c>
    </row>
    <row r="114" spans="1:15" x14ac:dyDescent="0.2">
      <c r="A114" s="2">
        <v>4162</v>
      </c>
      <c r="B114" s="2" t="s">
        <v>415</v>
      </c>
      <c r="C114" s="2">
        <v>448</v>
      </c>
      <c r="D114" s="4">
        <v>2272649</v>
      </c>
      <c r="E114" s="11">
        <v>40.734229999999997</v>
      </c>
      <c r="F114" s="11">
        <v>19.226955</v>
      </c>
      <c r="G114" s="11">
        <v>20.779395999999998</v>
      </c>
      <c r="H114" s="11">
        <v>25.793521999999999</v>
      </c>
      <c r="I114" s="11">
        <v>12.854971000000001</v>
      </c>
      <c r="J114" s="11">
        <f>MIN(F114:I114)</f>
        <v>12.854971000000001</v>
      </c>
      <c r="K114" s="2" t="s">
        <v>683</v>
      </c>
      <c r="L114" s="12">
        <f>E114-J114</f>
        <v>27.879258999999998</v>
      </c>
      <c r="M114" t="str">
        <f>IF(J114&lt;E114,"renewables","coal")</f>
        <v>renewables</v>
      </c>
      <c r="N114" s="14">
        <f>L114/E114</f>
        <v>0.68441846083748237</v>
      </c>
      <c r="O114" s="2" t="s">
        <v>411</v>
      </c>
    </row>
    <row r="115" spans="1:15" x14ac:dyDescent="0.2">
      <c r="A115" s="2">
        <v>4271</v>
      </c>
      <c r="B115" s="2" t="s">
        <v>417</v>
      </c>
      <c r="C115" s="2">
        <v>387</v>
      </c>
      <c r="D115" s="4">
        <v>1721629</v>
      </c>
      <c r="E115" s="11">
        <v>44.624025000000003</v>
      </c>
      <c r="F115" s="11">
        <v>29.664263999999999</v>
      </c>
      <c r="G115" s="11">
        <v>31.414829999999998</v>
      </c>
      <c r="H115" s="11">
        <v>23.18103</v>
      </c>
      <c r="I115" s="11">
        <v>24.367647000000002</v>
      </c>
      <c r="J115" s="11">
        <f>MIN(F115:I115)</f>
        <v>23.18103</v>
      </c>
      <c r="K115" s="2" t="s">
        <v>682</v>
      </c>
      <c r="L115" s="12">
        <f>E115-J115</f>
        <v>21.442995000000003</v>
      </c>
      <c r="M115" t="str">
        <f>IF(J115&lt;E115,"renewables","coal")</f>
        <v>renewables</v>
      </c>
      <c r="N115" s="14">
        <f>L115/E115</f>
        <v>0.4805257930005194</v>
      </c>
      <c r="O115" s="2" t="s">
        <v>400</v>
      </c>
    </row>
    <row r="116" spans="1:15" x14ac:dyDescent="0.2">
      <c r="A116" s="2">
        <v>6002</v>
      </c>
      <c r="B116" s="2" t="s">
        <v>420</v>
      </c>
      <c r="C116" s="2">
        <v>2822</v>
      </c>
      <c r="D116" s="4">
        <v>20528960</v>
      </c>
      <c r="E116" s="11">
        <v>25.704422000000001</v>
      </c>
      <c r="F116" s="11">
        <v>20.278924</v>
      </c>
      <c r="G116" s="11">
        <v>22.626964000000001</v>
      </c>
      <c r="H116" s="11" t="s">
        <v>64</v>
      </c>
      <c r="I116" s="11">
        <v>33.924574999999997</v>
      </c>
      <c r="J116" s="11">
        <f>MIN(F116:I116)</f>
        <v>20.278924</v>
      </c>
      <c r="K116" s="2" t="s">
        <v>681</v>
      </c>
      <c r="L116" s="12">
        <f>E116-J116</f>
        <v>5.425498000000001</v>
      </c>
      <c r="M116" t="str">
        <f>IF(J116&lt;E116,"renewables","coal")</f>
        <v>renewables</v>
      </c>
      <c r="N116" s="14">
        <f>L116/E116</f>
        <v>0.21107255397534327</v>
      </c>
      <c r="O116" s="2" t="s">
        <v>12</v>
      </c>
    </row>
    <row r="117" spans="1:15" x14ac:dyDescent="0.2">
      <c r="A117" s="2">
        <v>6004</v>
      </c>
      <c r="B117" s="2" t="s">
        <v>422</v>
      </c>
      <c r="C117" s="2">
        <v>1368</v>
      </c>
      <c r="D117" s="4">
        <v>7582771</v>
      </c>
      <c r="E117" s="11">
        <v>31.577244</v>
      </c>
      <c r="F117" s="11">
        <v>27.023959000000001</v>
      </c>
      <c r="G117" s="11">
        <v>29.791723000000001</v>
      </c>
      <c r="H117" s="11" t="s">
        <v>64</v>
      </c>
      <c r="I117" s="11">
        <v>21.209253</v>
      </c>
      <c r="J117" s="11">
        <f>MIN(F117:I117)</f>
        <v>21.209253</v>
      </c>
      <c r="K117" s="2" t="s">
        <v>683</v>
      </c>
      <c r="L117" s="12">
        <f>E117-J117</f>
        <v>10.367991</v>
      </c>
      <c r="M117" t="str">
        <f>IF(J117&lt;E117,"renewables","coal")</f>
        <v>renewables</v>
      </c>
      <c r="N117" s="14">
        <f>L117/E117</f>
        <v>0.32833742552073258</v>
      </c>
      <c r="O117" s="2" t="s">
        <v>386</v>
      </c>
    </row>
    <row r="118" spans="1:15" x14ac:dyDescent="0.2">
      <c r="A118" s="2">
        <v>6009</v>
      </c>
      <c r="B118" s="2" t="s">
        <v>424</v>
      </c>
      <c r="C118" s="2">
        <v>1800</v>
      </c>
      <c r="D118" s="4">
        <v>7060258</v>
      </c>
      <c r="E118" s="11">
        <v>32.338634999999996</v>
      </c>
      <c r="F118" s="11">
        <v>19.940867999999998</v>
      </c>
      <c r="G118" s="11">
        <v>21.445519000000001</v>
      </c>
      <c r="H118" s="11" t="s">
        <v>64</v>
      </c>
      <c r="I118" s="11">
        <v>20.381045</v>
      </c>
      <c r="J118" s="11">
        <f>MIN(F118:I118)</f>
        <v>19.940867999999998</v>
      </c>
      <c r="K118" s="2" t="s">
        <v>681</v>
      </c>
      <c r="L118" s="12">
        <f>E118-J118</f>
        <v>12.397766999999998</v>
      </c>
      <c r="M118" t="str">
        <f>IF(J118&lt;E118,"renewables","coal")</f>
        <v>renewables</v>
      </c>
      <c r="N118" s="14">
        <f>L118/E118</f>
        <v>0.3833732314304546</v>
      </c>
      <c r="O118" s="2" t="s">
        <v>426</v>
      </c>
    </row>
    <row r="119" spans="1:15" x14ac:dyDescent="0.2">
      <c r="A119" s="2">
        <v>6017</v>
      </c>
      <c r="B119" s="2" t="s">
        <v>427</v>
      </c>
      <c r="C119" s="2">
        <v>617.4</v>
      </c>
      <c r="D119" s="4">
        <v>3254366</v>
      </c>
      <c r="E119" s="11">
        <v>32.504280999999999</v>
      </c>
      <c r="F119" s="11">
        <v>23.218744999999998</v>
      </c>
      <c r="G119" s="11">
        <v>24.742529000000001</v>
      </c>
      <c r="H119" s="11">
        <v>21.011704999999999</v>
      </c>
      <c r="I119" s="11">
        <v>19.714956000000001</v>
      </c>
      <c r="J119" s="11">
        <f>MIN(F119:I119)</f>
        <v>19.714956000000001</v>
      </c>
      <c r="K119" s="2" t="s">
        <v>683</v>
      </c>
      <c r="L119" s="12">
        <f>E119-J119</f>
        <v>12.789324999999998</v>
      </c>
      <c r="M119" t="str">
        <f>IF(J119&lt;E119,"renewables","coal")</f>
        <v>renewables</v>
      </c>
      <c r="N119" s="14">
        <f>L119/E119</f>
        <v>0.39346586377345183</v>
      </c>
      <c r="O119" s="2" t="s">
        <v>111</v>
      </c>
    </row>
    <row r="120" spans="1:15" x14ac:dyDescent="0.2">
      <c r="A120" s="2">
        <v>6018</v>
      </c>
      <c r="B120" s="2" t="s">
        <v>430</v>
      </c>
      <c r="C120" s="2">
        <v>772</v>
      </c>
      <c r="D120" s="4">
        <v>2542673</v>
      </c>
      <c r="E120" s="11">
        <v>37.372126000000002</v>
      </c>
      <c r="F120" s="11">
        <v>22.529126999999999</v>
      </c>
      <c r="G120" s="11">
        <v>23.441452999999999</v>
      </c>
      <c r="H120" s="11" t="s">
        <v>64</v>
      </c>
      <c r="I120" s="11">
        <v>28.675996999999999</v>
      </c>
      <c r="J120" s="11">
        <f>MIN(F120:I120)</f>
        <v>22.529126999999999</v>
      </c>
      <c r="K120" s="2" t="s">
        <v>681</v>
      </c>
      <c r="L120" s="12">
        <f>E120-J120</f>
        <v>14.842999000000002</v>
      </c>
      <c r="M120" t="str">
        <f>IF(J120&lt;E120,"renewables","coal")</f>
        <v>renewables</v>
      </c>
      <c r="N120" s="14">
        <f>L120/E120</f>
        <v>0.39716763772015545</v>
      </c>
      <c r="O120" s="2" t="s">
        <v>192</v>
      </c>
    </row>
    <row r="121" spans="1:15" x14ac:dyDescent="0.2">
      <c r="A121" s="2">
        <v>6019</v>
      </c>
      <c r="B121" s="2" t="s">
        <v>433</v>
      </c>
      <c r="C121" s="2">
        <v>1425.6</v>
      </c>
      <c r="D121" s="4">
        <v>4575243</v>
      </c>
      <c r="E121" s="11">
        <v>35.176862999999997</v>
      </c>
      <c r="F121" s="11">
        <v>23.298389</v>
      </c>
      <c r="G121" s="11">
        <v>25.947337999999998</v>
      </c>
      <c r="H121" s="11" t="s">
        <v>64</v>
      </c>
      <c r="I121" s="11">
        <v>32.754294000000002</v>
      </c>
      <c r="J121" s="11">
        <f>MIN(F121:I121)</f>
        <v>23.298389</v>
      </c>
      <c r="K121" s="2" t="s">
        <v>681</v>
      </c>
      <c r="L121" s="12">
        <f>E121-J121</f>
        <v>11.878473999999997</v>
      </c>
      <c r="M121" t="str">
        <f>IF(J121&lt;E121,"renewables","coal")</f>
        <v>renewables</v>
      </c>
      <c r="N121" s="14">
        <f>L121/E121</f>
        <v>0.33767860425757684</v>
      </c>
      <c r="O121" s="2" t="s">
        <v>310</v>
      </c>
    </row>
    <row r="122" spans="1:15" x14ac:dyDescent="0.2">
      <c r="A122" s="2">
        <v>6021</v>
      </c>
      <c r="B122" s="2" t="s">
        <v>436</v>
      </c>
      <c r="C122" s="2">
        <v>1427.6</v>
      </c>
      <c r="D122" s="4">
        <v>7283840</v>
      </c>
      <c r="E122" s="11">
        <v>28.453410000000002</v>
      </c>
      <c r="F122" s="11">
        <v>17.536434</v>
      </c>
      <c r="G122" s="11">
        <v>22.063683000000001</v>
      </c>
      <c r="H122" s="11">
        <v>45.657662999999999</v>
      </c>
      <c r="I122" s="11">
        <v>22.374445999999999</v>
      </c>
      <c r="J122" s="11">
        <f>MIN(F122:I122)</f>
        <v>17.536434</v>
      </c>
      <c r="K122" s="2" t="s">
        <v>681</v>
      </c>
      <c r="L122" s="12">
        <f>E122-J122</f>
        <v>10.916976000000002</v>
      </c>
      <c r="M122" t="str">
        <f>IF(J122&lt;E122,"renewables","coal")</f>
        <v>renewables</v>
      </c>
      <c r="N122" s="14">
        <f>L122/E122</f>
        <v>0.38367900367653651</v>
      </c>
      <c r="O122" s="2" t="s">
        <v>69</v>
      </c>
    </row>
    <row r="123" spans="1:15" x14ac:dyDescent="0.2">
      <c r="A123" s="2">
        <v>6030</v>
      </c>
      <c r="B123" s="2" t="s">
        <v>439</v>
      </c>
      <c r="C123" s="2">
        <v>1209.5999999999999</v>
      </c>
      <c r="D123" s="4">
        <v>8970990</v>
      </c>
      <c r="E123" s="11">
        <v>23.718404</v>
      </c>
      <c r="F123" s="11">
        <v>27.058899</v>
      </c>
      <c r="G123" s="11">
        <v>29.076485000000002</v>
      </c>
      <c r="H123" s="11" t="s">
        <v>64</v>
      </c>
      <c r="I123" s="11">
        <v>17.507197999999999</v>
      </c>
      <c r="J123" s="11">
        <f>MIN(F123:I123)</f>
        <v>17.507197999999999</v>
      </c>
      <c r="K123" s="2" t="s">
        <v>683</v>
      </c>
      <c r="L123" s="12">
        <f>E123-J123</f>
        <v>6.2112060000000007</v>
      </c>
      <c r="M123" t="str">
        <f>IF(J123&lt;E123,"renewables","coal")</f>
        <v>renewables</v>
      </c>
      <c r="N123" s="14">
        <f>L123/E123</f>
        <v>0.26187284776834058</v>
      </c>
      <c r="O123" s="2" t="s">
        <v>301</v>
      </c>
    </row>
    <row r="124" spans="1:15" x14ac:dyDescent="0.2">
      <c r="A124" s="2">
        <v>6034</v>
      </c>
      <c r="B124" s="2" t="s">
        <v>442</v>
      </c>
      <c r="C124" s="2">
        <v>1395</v>
      </c>
      <c r="D124" s="4">
        <v>6885605</v>
      </c>
      <c r="E124" s="11">
        <v>34.790339000000003</v>
      </c>
      <c r="F124" s="11">
        <v>26.215966000000002</v>
      </c>
      <c r="G124" s="11">
        <v>28.909414000000002</v>
      </c>
      <c r="H124" s="11" t="s">
        <v>64</v>
      </c>
      <c r="I124" s="11">
        <v>19.256936</v>
      </c>
      <c r="J124" s="11">
        <f>MIN(F124:I124)</f>
        <v>19.256936</v>
      </c>
      <c r="K124" s="2" t="s">
        <v>683</v>
      </c>
      <c r="L124" s="12">
        <f>E124-J124</f>
        <v>15.533403000000003</v>
      </c>
      <c r="M124" t="str">
        <f>IF(J124&lt;E124,"renewables","coal")</f>
        <v>renewables</v>
      </c>
      <c r="N124" s="14">
        <f>L124/E124</f>
        <v>0.44648610638717839</v>
      </c>
      <c r="O124" s="2" t="s">
        <v>223</v>
      </c>
    </row>
    <row r="125" spans="1:15" x14ac:dyDescent="0.2">
      <c r="A125" s="2">
        <v>6041</v>
      </c>
      <c r="B125" s="2" t="s">
        <v>443</v>
      </c>
      <c r="C125" s="2">
        <v>1608.5</v>
      </c>
      <c r="D125" s="4">
        <v>8428929</v>
      </c>
      <c r="E125" s="11">
        <v>34.311576000000002</v>
      </c>
      <c r="F125" s="11">
        <v>23.405076999999999</v>
      </c>
      <c r="G125" s="11">
        <v>23.516268</v>
      </c>
      <c r="H125" s="11" t="s">
        <v>64</v>
      </c>
      <c r="I125" s="11">
        <v>30.101472999999999</v>
      </c>
      <c r="J125" s="11">
        <f>MIN(F125:I125)</f>
        <v>23.405076999999999</v>
      </c>
      <c r="K125" s="2" t="s">
        <v>681</v>
      </c>
      <c r="L125" s="12">
        <f>E125-J125</f>
        <v>10.906499000000004</v>
      </c>
      <c r="M125" t="str">
        <f>IF(J125&lt;E125,"renewables","coal")</f>
        <v>renewables</v>
      </c>
      <c r="N125" s="14">
        <f>L125/E125</f>
        <v>0.3178664541669553</v>
      </c>
      <c r="O125" s="2" t="s">
        <v>192</v>
      </c>
    </row>
    <row r="126" spans="1:15" x14ac:dyDescent="0.2">
      <c r="A126" s="2">
        <v>6052</v>
      </c>
      <c r="B126" s="2" t="s">
        <v>446</v>
      </c>
      <c r="C126" s="2">
        <v>1904</v>
      </c>
      <c r="D126" s="4">
        <v>1115395</v>
      </c>
      <c r="E126" s="11">
        <v>83.560390999999996</v>
      </c>
      <c r="F126" s="11">
        <v>19.912336</v>
      </c>
      <c r="G126" s="11">
        <v>20.233623999999999</v>
      </c>
      <c r="H126" s="11">
        <v>39.691550999999997</v>
      </c>
      <c r="I126" s="11">
        <v>27.70111</v>
      </c>
      <c r="J126" s="11">
        <f>MIN(F126:I126)</f>
        <v>19.912336</v>
      </c>
      <c r="K126" s="2" t="s">
        <v>681</v>
      </c>
      <c r="L126" s="12">
        <f>E126-J126</f>
        <v>63.648054999999999</v>
      </c>
      <c r="M126" t="str">
        <f>IF(J126&lt;E126,"renewables","coal")</f>
        <v>renewables</v>
      </c>
      <c r="N126" s="14">
        <f>L126/E126</f>
        <v>0.76170125867410077</v>
      </c>
      <c r="O126" s="2" t="s">
        <v>106</v>
      </c>
    </row>
    <row r="127" spans="1:15" x14ac:dyDescent="0.2">
      <c r="A127" s="2">
        <v>6055</v>
      </c>
      <c r="B127" s="2" t="s">
        <v>448</v>
      </c>
      <c r="C127" s="2">
        <v>1276.9000000000001</v>
      </c>
      <c r="D127" s="4">
        <v>2559491</v>
      </c>
      <c r="E127" s="11">
        <v>45.222752999999997</v>
      </c>
      <c r="F127" s="11">
        <v>19.020227999999999</v>
      </c>
      <c r="G127" s="11">
        <v>20.928609999999999</v>
      </c>
      <c r="H127" s="11">
        <v>30.649637999999999</v>
      </c>
      <c r="I127" s="11">
        <v>29.921336</v>
      </c>
      <c r="J127" s="11">
        <f>MIN(F127:I127)</f>
        <v>19.020227999999999</v>
      </c>
      <c r="K127" s="2" t="s">
        <v>681</v>
      </c>
      <c r="L127" s="12">
        <f>E127-J127</f>
        <v>26.202524999999998</v>
      </c>
      <c r="M127" t="str">
        <f>IF(J127&lt;E127,"renewables","coal")</f>
        <v>renewables</v>
      </c>
      <c r="N127" s="14">
        <f>L127/E127</f>
        <v>0.57941021414596316</v>
      </c>
      <c r="O127" s="2" t="s">
        <v>212</v>
      </c>
    </row>
    <row r="128" spans="1:15" x14ac:dyDescent="0.2">
      <c r="A128" s="2">
        <v>6064</v>
      </c>
      <c r="B128" s="2" t="s">
        <v>451</v>
      </c>
      <c r="C128" s="2">
        <v>261</v>
      </c>
      <c r="D128" s="4">
        <v>1272074</v>
      </c>
      <c r="E128" s="11">
        <v>36.451856999999997</v>
      </c>
      <c r="F128" s="11">
        <v>21.072149</v>
      </c>
      <c r="G128" s="11">
        <v>18.158556000000001</v>
      </c>
      <c r="H128" s="11">
        <v>17.855177999999999</v>
      </c>
      <c r="I128" s="11">
        <v>15.813800000000001</v>
      </c>
      <c r="J128" s="11">
        <f>MIN(F128:I128)</f>
        <v>15.813800000000001</v>
      </c>
      <c r="K128" s="2" t="s">
        <v>683</v>
      </c>
      <c r="L128" s="12">
        <f>E128-J128</f>
        <v>20.638056999999996</v>
      </c>
      <c r="M128" t="str">
        <f>IF(J128&lt;E128,"renewables","coal")</f>
        <v>renewables</v>
      </c>
      <c r="N128" s="14">
        <f>L128/E128</f>
        <v>0.56617299360084727</v>
      </c>
      <c r="O128" s="2" t="s">
        <v>33</v>
      </c>
    </row>
    <row r="129" spans="1:15" x14ac:dyDescent="0.2">
      <c r="A129" s="2">
        <v>6065</v>
      </c>
      <c r="B129" s="2" t="s">
        <v>454</v>
      </c>
      <c r="C129" s="2">
        <v>1725</v>
      </c>
      <c r="D129" s="4">
        <v>7851566</v>
      </c>
      <c r="E129" s="11">
        <v>23.498467000000002</v>
      </c>
      <c r="F129" s="11">
        <v>21.673496</v>
      </c>
      <c r="G129" s="11">
        <v>24.203385999999998</v>
      </c>
      <c r="H129" s="11" t="s">
        <v>64</v>
      </c>
      <c r="I129" s="11">
        <v>17.649363000000001</v>
      </c>
      <c r="J129" s="11">
        <f>MIN(F129:I129)</f>
        <v>17.649363000000001</v>
      </c>
      <c r="K129" s="2" t="s">
        <v>683</v>
      </c>
      <c r="L129" s="12">
        <f>E129-J129</f>
        <v>5.8491040000000005</v>
      </c>
      <c r="M129" t="str">
        <f>IF(J129&lt;E129,"renewables","coal")</f>
        <v>renewables</v>
      </c>
      <c r="N129" s="14">
        <f>L129/E129</f>
        <v>0.24891428023794063</v>
      </c>
      <c r="O129" s="2" t="s">
        <v>248</v>
      </c>
    </row>
    <row r="130" spans="1:15" x14ac:dyDescent="0.2">
      <c r="A130" s="2">
        <v>6068</v>
      </c>
      <c r="B130" s="2" t="s">
        <v>455</v>
      </c>
      <c r="C130" s="2">
        <v>2160</v>
      </c>
      <c r="D130" s="4">
        <v>8340406</v>
      </c>
      <c r="E130" s="11">
        <v>29.494678</v>
      </c>
      <c r="F130" s="11">
        <v>20.58333</v>
      </c>
      <c r="G130" s="11">
        <v>19.175902000000001</v>
      </c>
      <c r="H130" s="11">
        <v>14.867938000000001</v>
      </c>
      <c r="I130" s="11">
        <v>15.32877</v>
      </c>
      <c r="J130" s="11">
        <f>MIN(F130:I130)</f>
        <v>14.867938000000001</v>
      </c>
      <c r="K130" s="2" t="s">
        <v>682</v>
      </c>
      <c r="L130" s="12">
        <f>E130-J130</f>
        <v>14.62674</v>
      </c>
      <c r="M130" t="str">
        <f>IF(J130&lt;E130,"renewables","coal")</f>
        <v>renewables</v>
      </c>
      <c r="N130" s="14">
        <f>L130/E130</f>
        <v>0.4959111606507452</v>
      </c>
      <c r="O130" s="2" t="s">
        <v>33</v>
      </c>
    </row>
    <row r="131" spans="1:15" x14ac:dyDescent="0.2">
      <c r="A131" s="2">
        <v>6071</v>
      </c>
      <c r="B131" s="2" t="s">
        <v>457</v>
      </c>
      <c r="C131" s="2">
        <v>1400.1</v>
      </c>
      <c r="D131" s="4">
        <v>8237427</v>
      </c>
      <c r="E131" s="11">
        <v>26.306291999999999</v>
      </c>
      <c r="F131" s="11">
        <v>22.276880999999999</v>
      </c>
      <c r="G131" s="11">
        <v>23.516268</v>
      </c>
      <c r="H131" s="11" t="s">
        <v>64</v>
      </c>
      <c r="I131" s="11">
        <v>30.088318000000001</v>
      </c>
      <c r="J131" s="11">
        <f>MIN(F131:I131)</f>
        <v>22.276880999999999</v>
      </c>
      <c r="K131" s="2" t="s">
        <v>681</v>
      </c>
      <c r="L131" s="12">
        <f>E131-J131</f>
        <v>4.0294109999999996</v>
      </c>
      <c r="M131" t="str">
        <f>IF(J131&lt;E131,"renewables","coal")</f>
        <v>renewables</v>
      </c>
      <c r="N131" s="14">
        <f>L131/E131</f>
        <v>0.15317289871183667</v>
      </c>
      <c r="O131" s="2" t="s">
        <v>192</v>
      </c>
    </row>
    <row r="132" spans="1:15" x14ac:dyDescent="0.2">
      <c r="A132" s="2">
        <v>6073</v>
      </c>
      <c r="B132" s="2" t="s">
        <v>459</v>
      </c>
      <c r="C132" s="2">
        <v>1096.5999999999999</v>
      </c>
      <c r="D132" s="4">
        <v>2783012</v>
      </c>
      <c r="E132" s="11">
        <v>45.884839999999997</v>
      </c>
      <c r="F132" s="11">
        <v>20.30097</v>
      </c>
      <c r="G132" s="11">
        <v>21.830924</v>
      </c>
      <c r="H132" s="11" t="s">
        <v>64</v>
      </c>
      <c r="I132" s="11">
        <v>25.159291</v>
      </c>
      <c r="J132" s="11">
        <f>MIN(F132:I132)</f>
        <v>20.30097</v>
      </c>
      <c r="K132" s="2" t="s">
        <v>681</v>
      </c>
      <c r="L132" s="12">
        <f>E132-J132</f>
        <v>25.583869999999997</v>
      </c>
      <c r="M132" t="str">
        <f>IF(J132&lt;E132,"renewables","coal")</f>
        <v>renewables</v>
      </c>
      <c r="N132" s="14">
        <f>L132/E132</f>
        <v>0.55756694367900161</v>
      </c>
      <c r="O132" s="2" t="s">
        <v>461</v>
      </c>
    </row>
    <row r="133" spans="1:15" x14ac:dyDescent="0.2">
      <c r="A133" s="2">
        <v>6077</v>
      </c>
      <c r="B133" s="2" t="s">
        <v>462</v>
      </c>
      <c r="C133" s="2">
        <v>1362.6</v>
      </c>
      <c r="D133" s="4">
        <v>7073238</v>
      </c>
      <c r="E133" s="11">
        <v>19.260974999999998</v>
      </c>
      <c r="F133" s="11">
        <v>18.886980000000001</v>
      </c>
      <c r="G133" s="11">
        <v>20.779015999999999</v>
      </c>
      <c r="H133" s="11">
        <v>18.342955</v>
      </c>
      <c r="I133" s="11">
        <v>14.731301999999999</v>
      </c>
      <c r="J133" s="11">
        <f>MIN(F133:I133)</f>
        <v>14.731301999999999</v>
      </c>
      <c r="K133" s="2" t="s">
        <v>683</v>
      </c>
      <c r="L133" s="12">
        <f>E133-J133</f>
        <v>4.529672999999999</v>
      </c>
      <c r="M133" t="str">
        <f>IF(J133&lt;E133,"renewables","coal")</f>
        <v>renewables</v>
      </c>
      <c r="N133" s="14">
        <f>L133/E133</f>
        <v>0.23517360881263796</v>
      </c>
      <c r="O133" s="2" t="s">
        <v>22</v>
      </c>
    </row>
    <row r="134" spans="1:15" x14ac:dyDescent="0.2">
      <c r="A134" s="2">
        <v>6085</v>
      </c>
      <c r="B134" s="2" t="s">
        <v>463</v>
      </c>
      <c r="C134" s="2">
        <v>847</v>
      </c>
      <c r="D134" s="4">
        <v>2371850</v>
      </c>
      <c r="E134" s="11">
        <v>46.822823</v>
      </c>
      <c r="F134" s="11">
        <v>24.622088999999999</v>
      </c>
      <c r="G134" s="11">
        <v>26.082259000000001</v>
      </c>
      <c r="H134" s="11">
        <v>21.432575</v>
      </c>
      <c r="I134" s="11">
        <v>20.567119000000002</v>
      </c>
      <c r="J134" s="11">
        <f>MIN(F134:I134)</f>
        <v>20.567119000000002</v>
      </c>
      <c r="K134" s="2" t="s">
        <v>683</v>
      </c>
      <c r="L134" s="12">
        <f>E134-J134</f>
        <v>26.255703999999998</v>
      </c>
      <c r="M134" t="str">
        <f>IF(J134&lt;E134,"renewables","coal")</f>
        <v>renewables</v>
      </c>
      <c r="N134" s="14">
        <f>L134/E134</f>
        <v>0.56074585678014321</v>
      </c>
      <c r="O134" s="2" t="s">
        <v>145</v>
      </c>
    </row>
    <row r="135" spans="1:15" x14ac:dyDescent="0.2">
      <c r="A135" s="2">
        <v>6090</v>
      </c>
      <c r="B135" s="2" t="s">
        <v>465</v>
      </c>
      <c r="C135" s="2">
        <v>2469.3000000000002</v>
      </c>
      <c r="D135" s="4">
        <v>9201847</v>
      </c>
      <c r="E135" s="11">
        <v>35.041142999999998</v>
      </c>
      <c r="F135" s="11">
        <v>30.139907000000001</v>
      </c>
      <c r="G135" s="11">
        <v>31.769811000000001</v>
      </c>
      <c r="H135" s="11" t="s">
        <v>64</v>
      </c>
      <c r="I135" s="11">
        <v>19.374296000000001</v>
      </c>
      <c r="J135" s="11">
        <f>MIN(F135:I135)</f>
        <v>19.374296000000001</v>
      </c>
      <c r="K135" s="2" t="s">
        <v>683</v>
      </c>
      <c r="L135" s="12">
        <f>E135-J135</f>
        <v>15.666846999999997</v>
      </c>
      <c r="M135" t="str">
        <f>IF(J135&lt;E135,"renewables","coal")</f>
        <v>renewables</v>
      </c>
      <c r="N135" s="14">
        <f>L135/E135</f>
        <v>0.44709862917428228</v>
      </c>
      <c r="O135" s="2" t="s">
        <v>242</v>
      </c>
    </row>
    <row r="136" spans="1:15" x14ac:dyDescent="0.2">
      <c r="A136" s="2">
        <v>6095</v>
      </c>
      <c r="B136" s="2" t="s">
        <v>468</v>
      </c>
      <c r="C136" s="2">
        <v>1138</v>
      </c>
      <c r="D136" s="4">
        <v>3194686</v>
      </c>
      <c r="E136" s="11">
        <v>33.977760000000004</v>
      </c>
      <c r="F136" s="11">
        <v>18.777650999999999</v>
      </c>
      <c r="G136" s="11">
        <v>17.428235000000001</v>
      </c>
      <c r="H136" s="11">
        <v>15.179888</v>
      </c>
      <c r="I136" s="11">
        <v>12.725313999999999</v>
      </c>
      <c r="J136" s="11">
        <f>MIN(F136:I136)</f>
        <v>12.725313999999999</v>
      </c>
      <c r="K136" s="2" t="s">
        <v>683</v>
      </c>
      <c r="L136" s="12">
        <f>E136-J136</f>
        <v>21.252446000000006</v>
      </c>
      <c r="M136" t="str">
        <f>IF(J136&lt;E136,"renewables","coal")</f>
        <v>renewables</v>
      </c>
      <c r="N136" s="14">
        <f>L136/E136</f>
        <v>0.62548107938840003</v>
      </c>
      <c r="O136" s="2" t="s">
        <v>59</v>
      </c>
    </row>
    <row r="137" spans="1:15" x14ac:dyDescent="0.2">
      <c r="A137" s="2">
        <v>6096</v>
      </c>
      <c r="B137" s="2" t="s">
        <v>470</v>
      </c>
      <c r="C137" s="2">
        <v>1389.6</v>
      </c>
      <c r="D137" s="4">
        <v>6963264</v>
      </c>
      <c r="E137" s="11">
        <v>19.44632</v>
      </c>
      <c r="F137" s="11">
        <v>22.874580000000002</v>
      </c>
      <c r="G137" s="11">
        <v>23.037679000000001</v>
      </c>
      <c r="H137" s="11">
        <v>16.894563999999999</v>
      </c>
      <c r="I137" s="11">
        <v>17.197234999999999</v>
      </c>
      <c r="J137" s="11">
        <f>MIN(F137:I137)</f>
        <v>16.894563999999999</v>
      </c>
      <c r="K137" s="2" t="s">
        <v>682</v>
      </c>
      <c r="L137" s="12">
        <f>E137-J137</f>
        <v>2.551756000000001</v>
      </c>
      <c r="M137" t="str">
        <f>IF(J137&lt;E137,"renewables","coal")</f>
        <v>renewables</v>
      </c>
      <c r="N137" s="14">
        <f>L137/E137</f>
        <v>0.1312205085589459</v>
      </c>
      <c r="O137" s="2" t="s">
        <v>22</v>
      </c>
    </row>
    <row r="138" spans="1:15" x14ac:dyDescent="0.2">
      <c r="A138" s="2">
        <v>6098</v>
      </c>
      <c r="B138" s="2" t="s">
        <v>472</v>
      </c>
      <c r="C138" s="2">
        <v>450</v>
      </c>
      <c r="D138" s="4">
        <v>1640595</v>
      </c>
      <c r="E138" s="11">
        <v>34.499310999999999</v>
      </c>
      <c r="F138" s="11">
        <v>25.535308000000001</v>
      </c>
      <c r="G138" s="11">
        <v>23.970461</v>
      </c>
      <c r="H138" s="11">
        <v>18.921206000000002</v>
      </c>
      <c r="I138" s="11">
        <v>14.409112</v>
      </c>
      <c r="J138" s="11">
        <f>MIN(F138:I138)</f>
        <v>14.409112</v>
      </c>
      <c r="K138" s="2" t="s">
        <v>683</v>
      </c>
      <c r="L138" s="12">
        <f>E138-J138</f>
        <v>20.090198999999998</v>
      </c>
      <c r="M138" t="str">
        <f>IF(J138&lt;E138,"renewables","coal")</f>
        <v>renewables</v>
      </c>
      <c r="N138" s="14">
        <f>L138/E138</f>
        <v>0.58233623854111172</v>
      </c>
      <c r="O138" s="2" t="s">
        <v>474</v>
      </c>
    </row>
    <row r="139" spans="1:15" x14ac:dyDescent="0.2">
      <c r="A139" s="2">
        <v>6101</v>
      </c>
      <c r="B139" s="2" t="s">
        <v>475</v>
      </c>
      <c r="C139" s="2">
        <v>402.3</v>
      </c>
      <c r="D139" s="4">
        <v>1714823</v>
      </c>
      <c r="E139" s="11">
        <v>28.673403</v>
      </c>
      <c r="F139" s="11">
        <v>20.332668000000002</v>
      </c>
      <c r="G139" s="11">
        <v>23.327310000000001</v>
      </c>
      <c r="H139" s="11">
        <v>18.992006</v>
      </c>
      <c r="I139" s="11">
        <v>16.434965999999999</v>
      </c>
      <c r="J139" s="11">
        <f>MIN(F139:I139)</f>
        <v>16.434965999999999</v>
      </c>
      <c r="K139" s="2" t="s">
        <v>683</v>
      </c>
      <c r="L139" s="12">
        <f>E139-J139</f>
        <v>12.238437000000001</v>
      </c>
      <c r="M139" t="str">
        <f>IF(J139&lt;E139,"renewables","coal")</f>
        <v>renewables</v>
      </c>
      <c r="N139" s="14">
        <f>L139/E139</f>
        <v>0.42682192274143399</v>
      </c>
      <c r="O139" s="2" t="s">
        <v>411</v>
      </c>
    </row>
    <row r="140" spans="1:15" x14ac:dyDescent="0.2">
      <c r="A140" s="2">
        <v>6113</v>
      </c>
      <c r="B140" s="2" t="s">
        <v>477</v>
      </c>
      <c r="C140" s="2">
        <v>3339.5</v>
      </c>
      <c r="D140" s="4">
        <v>9230440</v>
      </c>
      <c r="E140" s="11">
        <v>41.602981999999997</v>
      </c>
      <c r="F140" s="11">
        <v>22.626404000000001</v>
      </c>
      <c r="G140" s="11">
        <v>24.126677000000001</v>
      </c>
      <c r="H140" s="11" t="s">
        <v>64</v>
      </c>
      <c r="I140" s="11">
        <v>25.123004999999999</v>
      </c>
      <c r="J140" s="11">
        <f>MIN(F140:I140)</f>
        <v>22.626404000000001</v>
      </c>
      <c r="K140" s="2" t="s">
        <v>681</v>
      </c>
      <c r="L140" s="12">
        <f>E140-J140</f>
        <v>18.976577999999996</v>
      </c>
      <c r="M140" t="str">
        <f>IF(J140&lt;E140,"renewables","coal")</f>
        <v>renewables</v>
      </c>
      <c r="N140" s="14">
        <f>L140/E140</f>
        <v>0.45613504339664879</v>
      </c>
      <c r="O140" s="2" t="s">
        <v>145</v>
      </c>
    </row>
    <row r="141" spans="1:15" x14ac:dyDescent="0.2">
      <c r="A141" s="2">
        <v>6137</v>
      </c>
      <c r="B141" s="2" t="s">
        <v>479</v>
      </c>
      <c r="C141" s="2">
        <v>530.4</v>
      </c>
      <c r="D141" s="4">
        <v>2705518</v>
      </c>
      <c r="E141" s="11">
        <v>42.542890999999997</v>
      </c>
      <c r="F141" s="11">
        <v>21.899394000000001</v>
      </c>
      <c r="G141" s="11">
        <v>24.024728</v>
      </c>
      <c r="H141" s="11">
        <v>22.814119999999999</v>
      </c>
      <c r="I141" s="11">
        <v>24.379159000000001</v>
      </c>
      <c r="J141" s="11">
        <f>MIN(F141:I141)</f>
        <v>21.899394000000001</v>
      </c>
      <c r="K141" s="2" t="s">
        <v>681</v>
      </c>
      <c r="L141" s="12">
        <f>E141-J141</f>
        <v>20.643496999999996</v>
      </c>
      <c r="M141" t="str">
        <f>IF(J141&lt;E141,"renewables","coal")</f>
        <v>renewables</v>
      </c>
      <c r="N141" s="14">
        <f>L141/E141</f>
        <v>0.48523963733447256</v>
      </c>
      <c r="O141" s="2" t="s">
        <v>145</v>
      </c>
    </row>
    <row r="142" spans="1:15" x14ac:dyDescent="0.2">
      <c r="A142" s="2">
        <v>6138</v>
      </c>
      <c r="B142" s="2" t="s">
        <v>481</v>
      </c>
      <c r="C142" s="2">
        <v>558</v>
      </c>
      <c r="D142" s="4">
        <v>2805375</v>
      </c>
      <c r="E142" s="11">
        <v>30.381309000000002</v>
      </c>
      <c r="F142" s="11">
        <v>19.202969</v>
      </c>
      <c r="G142" s="11">
        <v>22.373695999999999</v>
      </c>
      <c r="H142" s="11">
        <v>15.997533000000001</v>
      </c>
      <c r="I142" s="11">
        <v>16.604147000000001</v>
      </c>
      <c r="J142" s="11">
        <f>MIN(F142:I142)</f>
        <v>15.997533000000001</v>
      </c>
      <c r="K142" s="2" t="s">
        <v>682</v>
      </c>
      <c r="L142" s="12">
        <f>E142-J142</f>
        <v>14.383776000000001</v>
      </c>
      <c r="M142" t="str">
        <f>IF(J142&lt;E142,"renewables","coal")</f>
        <v>renewables</v>
      </c>
      <c r="N142" s="14">
        <f>L142/E142</f>
        <v>0.47344161504035259</v>
      </c>
      <c r="O142" s="2" t="s">
        <v>426</v>
      </c>
    </row>
    <row r="143" spans="1:15" x14ac:dyDescent="0.2">
      <c r="A143" s="2">
        <v>6139</v>
      </c>
      <c r="B143" s="2" t="s">
        <v>484</v>
      </c>
      <c r="C143" s="2">
        <v>1116</v>
      </c>
      <c r="D143" s="4">
        <v>4328149</v>
      </c>
      <c r="E143" s="11">
        <v>33.709511999999997</v>
      </c>
      <c r="F143" s="11">
        <v>19.764697999999999</v>
      </c>
      <c r="G143" s="11">
        <v>21.341481999999999</v>
      </c>
      <c r="H143" s="11" t="s">
        <v>64</v>
      </c>
      <c r="I143" s="11">
        <v>31.181391000000001</v>
      </c>
      <c r="J143" s="11">
        <f>MIN(F143:I143)</f>
        <v>19.764697999999999</v>
      </c>
      <c r="K143" s="2" t="s">
        <v>681</v>
      </c>
      <c r="L143" s="12">
        <f>E143-J143</f>
        <v>13.944813999999997</v>
      </c>
      <c r="M143" t="str">
        <f>IF(J143&lt;E143,"renewables","coal")</f>
        <v>renewables</v>
      </c>
      <c r="N143" s="14">
        <f>L143/E143</f>
        <v>0.41367593811503406</v>
      </c>
      <c r="O143" s="2" t="s">
        <v>65</v>
      </c>
    </row>
    <row r="144" spans="1:15" x14ac:dyDescent="0.2">
      <c r="A144" s="2">
        <v>6146</v>
      </c>
      <c r="B144" s="2" t="s">
        <v>487</v>
      </c>
      <c r="C144" s="2">
        <v>2379.6</v>
      </c>
      <c r="D144" s="4">
        <v>13179510</v>
      </c>
      <c r="E144" s="11">
        <v>33.393740999999999</v>
      </c>
      <c r="F144" s="11">
        <v>18.985665000000001</v>
      </c>
      <c r="G144" s="11">
        <v>17.261941</v>
      </c>
      <c r="H144" s="11" t="s">
        <v>64</v>
      </c>
      <c r="I144" s="11">
        <v>13.71463</v>
      </c>
      <c r="J144" s="11">
        <f>MIN(F144:I144)</f>
        <v>13.71463</v>
      </c>
      <c r="K144" s="2" t="s">
        <v>683</v>
      </c>
      <c r="L144" s="12">
        <f>E144-J144</f>
        <v>19.679110999999999</v>
      </c>
      <c r="M144" t="str">
        <f>IF(J144&lt;E144,"renewables","coal")</f>
        <v>renewables</v>
      </c>
      <c r="N144" s="14">
        <f>L144/E144</f>
        <v>0.58930537312366404</v>
      </c>
      <c r="O144" s="2" t="s">
        <v>65</v>
      </c>
    </row>
    <row r="145" spans="1:15" x14ac:dyDescent="0.2">
      <c r="A145" s="2">
        <v>6155</v>
      </c>
      <c r="B145" s="2" t="s">
        <v>490</v>
      </c>
      <c r="C145" s="2">
        <v>1242</v>
      </c>
      <c r="D145" s="4">
        <v>8203992</v>
      </c>
      <c r="E145" s="11">
        <v>24.074928</v>
      </c>
      <c r="F145" s="11">
        <v>23.623111999999999</v>
      </c>
      <c r="G145" s="11">
        <v>30.021982000000001</v>
      </c>
      <c r="H145" s="11" t="s">
        <v>64</v>
      </c>
      <c r="I145" s="11">
        <v>21.771308000000001</v>
      </c>
      <c r="J145" s="11">
        <f>MIN(F145:I145)</f>
        <v>21.771308000000001</v>
      </c>
      <c r="K145" s="2" t="s">
        <v>683</v>
      </c>
      <c r="L145" s="12">
        <f>E145-J145</f>
        <v>2.3036199999999987</v>
      </c>
      <c r="M145" t="str">
        <f>IF(J145&lt;E145,"renewables","coal")</f>
        <v>renewables</v>
      </c>
      <c r="N145" s="14">
        <f>L145/E145</f>
        <v>9.5685436733185608E-2</v>
      </c>
      <c r="O145" s="2" t="s">
        <v>248</v>
      </c>
    </row>
    <row r="146" spans="1:15" x14ac:dyDescent="0.2">
      <c r="A146" s="2">
        <v>6165</v>
      </c>
      <c r="B146" s="2" t="s">
        <v>491</v>
      </c>
      <c r="C146" s="2">
        <v>1577.2</v>
      </c>
      <c r="D146" s="4">
        <v>9248963</v>
      </c>
      <c r="E146" s="11">
        <v>31.570782000000001</v>
      </c>
      <c r="F146" s="11">
        <v>17.007593</v>
      </c>
      <c r="G146" s="11">
        <v>26.323540999999999</v>
      </c>
      <c r="H146" s="11" t="s">
        <v>64</v>
      </c>
      <c r="I146" s="11">
        <v>26.118451</v>
      </c>
      <c r="J146" s="11">
        <f>MIN(F146:I146)</f>
        <v>17.007593</v>
      </c>
      <c r="K146" s="2" t="s">
        <v>681</v>
      </c>
      <c r="L146" s="12">
        <f>E146-J146</f>
        <v>14.563189000000001</v>
      </c>
      <c r="M146" t="str">
        <f>IF(J146&lt;E146,"renewables","coal")</f>
        <v>renewables</v>
      </c>
      <c r="N146" s="14">
        <f>L146/E146</f>
        <v>0.46128692662728471</v>
      </c>
      <c r="O146" s="2" t="s">
        <v>492</v>
      </c>
    </row>
    <row r="147" spans="1:15" x14ac:dyDescent="0.2">
      <c r="A147" s="2">
        <v>6166</v>
      </c>
      <c r="B147" s="2" t="s">
        <v>494</v>
      </c>
      <c r="C147" s="2">
        <v>2600</v>
      </c>
      <c r="D147" s="4">
        <v>4802163</v>
      </c>
      <c r="E147" s="11">
        <v>56.150534999999998</v>
      </c>
      <c r="F147" s="11">
        <v>22.529126999999999</v>
      </c>
      <c r="G147" s="11">
        <v>24.075313999999999</v>
      </c>
      <c r="H147" s="11" t="s">
        <v>64</v>
      </c>
      <c r="I147" s="11">
        <v>24.630011</v>
      </c>
      <c r="J147" s="11">
        <f>MIN(F147:I147)</f>
        <v>22.529126999999999</v>
      </c>
      <c r="K147" s="2" t="s">
        <v>681</v>
      </c>
      <c r="L147" s="12">
        <f>E147-J147</f>
        <v>33.621408000000002</v>
      </c>
      <c r="M147" t="str">
        <f>IF(J147&lt;E147,"renewables","coal")</f>
        <v>renewables</v>
      </c>
      <c r="N147" s="14">
        <f>L147/E147</f>
        <v>0.59877270982369102</v>
      </c>
      <c r="O147" s="2" t="s">
        <v>145</v>
      </c>
    </row>
    <row r="148" spans="1:15" x14ac:dyDescent="0.2">
      <c r="A148" s="2">
        <v>6177</v>
      </c>
      <c r="B148" s="2" t="s">
        <v>497</v>
      </c>
      <c r="C148" s="2">
        <v>821.8</v>
      </c>
      <c r="D148" s="4">
        <v>3402198</v>
      </c>
      <c r="E148" s="11">
        <v>43.820639999999997</v>
      </c>
      <c r="F148" s="11">
        <v>13.266673000000001</v>
      </c>
      <c r="G148" s="11">
        <v>14.915763</v>
      </c>
      <c r="H148" s="11">
        <v>51.782853000000003</v>
      </c>
      <c r="I148" s="11">
        <v>31.477492999999999</v>
      </c>
      <c r="J148" s="11">
        <f>MIN(F148:I148)</f>
        <v>13.266673000000001</v>
      </c>
      <c r="K148" s="2" t="s">
        <v>681</v>
      </c>
      <c r="L148" s="12">
        <f>E148-J148</f>
        <v>30.553966999999997</v>
      </c>
      <c r="M148" t="str">
        <f>IF(J148&lt;E148,"renewables","coal")</f>
        <v>renewables</v>
      </c>
      <c r="N148" s="14">
        <f>L148/E148</f>
        <v>0.69725058785083915</v>
      </c>
      <c r="O148" s="2" t="s">
        <v>37</v>
      </c>
    </row>
    <row r="149" spans="1:15" x14ac:dyDescent="0.2">
      <c r="A149" s="2">
        <v>6178</v>
      </c>
      <c r="B149" s="2" t="s">
        <v>502</v>
      </c>
      <c r="C149" s="2">
        <v>622.4</v>
      </c>
      <c r="D149" s="4">
        <v>3412862</v>
      </c>
      <c r="E149" s="11">
        <v>28.214137999999998</v>
      </c>
      <c r="F149" s="11">
        <v>17.633149</v>
      </c>
      <c r="G149" s="11">
        <v>18.112496</v>
      </c>
      <c r="H149" s="11">
        <v>25.268801</v>
      </c>
      <c r="I149" s="11">
        <v>14.460521999999999</v>
      </c>
      <c r="J149" s="11">
        <f>MIN(F149:I149)</f>
        <v>14.460521999999999</v>
      </c>
      <c r="K149" s="2" t="s">
        <v>683</v>
      </c>
      <c r="L149" s="12">
        <f>E149-J149</f>
        <v>13.753615999999999</v>
      </c>
      <c r="M149" t="str">
        <f>IF(J149&lt;E149,"renewables","coal")</f>
        <v>renewables</v>
      </c>
      <c r="N149" s="14">
        <f>L149/E149</f>
        <v>0.48747248631164986</v>
      </c>
      <c r="O149" s="2" t="s">
        <v>65</v>
      </c>
    </row>
    <row r="150" spans="1:15" x14ac:dyDescent="0.2">
      <c r="A150" s="2">
        <v>6179</v>
      </c>
      <c r="B150" s="2" t="s">
        <v>505</v>
      </c>
      <c r="C150" s="2">
        <v>1690</v>
      </c>
      <c r="D150" s="4">
        <v>10281370</v>
      </c>
      <c r="E150" s="11">
        <v>27.729483999999999</v>
      </c>
      <c r="F150" s="11">
        <v>17.694067</v>
      </c>
      <c r="G150" s="11">
        <v>16.631736</v>
      </c>
      <c r="H150" s="11" t="s">
        <v>64</v>
      </c>
      <c r="I150" s="11">
        <v>12.727854000000001</v>
      </c>
      <c r="J150" s="11">
        <f>MIN(F150:I150)</f>
        <v>12.727854000000001</v>
      </c>
      <c r="K150" s="2" t="s">
        <v>683</v>
      </c>
      <c r="L150" s="12">
        <f>E150-J150</f>
        <v>15.001629999999999</v>
      </c>
      <c r="M150" t="str">
        <f>IF(J150&lt;E150,"renewables","coal")</f>
        <v>renewables</v>
      </c>
      <c r="N150" s="14">
        <f>L150/E150</f>
        <v>0.54099924830912827</v>
      </c>
      <c r="O150" s="2" t="s">
        <v>65</v>
      </c>
    </row>
    <row r="151" spans="1:15" x14ac:dyDescent="0.2">
      <c r="A151" s="2">
        <v>6180</v>
      </c>
      <c r="B151" s="2" t="s">
        <v>508</v>
      </c>
      <c r="C151" s="2">
        <v>1795.4</v>
      </c>
      <c r="D151" s="4">
        <v>12334130</v>
      </c>
      <c r="E151" s="11">
        <v>27.663292999999999</v>
      </c>
      <c r="F151" s="11">
        <v>17.529544000000001</v>
      </c>
      <c r="G151" s="11">
        <v>17.261941</v>
      </c>
      <c r="H151" s="11" t="s">
        <v>64</v>
      </c>
      <c r="I151" s="11">
        <v>13.658117000000001</v>
      </c>
      <c r="J151" s="11">
        <f>MIN(F151:I151)</f>
        <v>13.658117000000001</v>
      </c>
      <c r="K151" s="2" t="s">
        <v>683</v>
      </c>
      <c r="L151" s="12">
        <f>E151-J151</f>
        <v>14.005175999999999</v>
      </c>
      <c r="M151" t="str">
        <f>IF(J151&lt;E151,"renewables","coal")</f>
        <v>renewables</v>
      </c>
      <c r="N151" s="14">
        <f>L151/E151</f>
        <v>0.50627291552021658</v>
      </c>
      <c r="O151" s="2" t="s">
        <v>65</v>
      </c>
    </row>
    <row r="152" spans="1:15" x14ac:dyDescent="0.2">
      <c r="A152" s="2">
        <v>6183</v>
      </c>
      <c r="B152" s="2" t="s">
        <v>511</v>
      </c>
      <c r="C152" s="2">
        <v>410</v>
      </c>
      <c r="D152" s="4">
        <v>1903062</v>
      </c>
      <c r="E152" s="11">
        <v>53.67315</v>
      </c>
      <c r="F152" s="11">
        <v>16.60801</v>
      </c>
      <c r="G152" s="11">
        <v>18.080607000000001</v>
      </c>
      <c r="H152" s="11">
        <v>23.742920000000002</v>
      </c>
      <c r="I152" s="11">
        <v>14.723426999999999</v>
      </c>
      <c r="J152" s="11">
        <f>MIN(F152:I152)</f>
        <v>14.723426999999999</v>
      </c>
      <c r="K152" s="2" t="s">
        <v>683</v>
      </c>
      <c r="L152" s="12">
        <f>E152-J152</f>
        <v>38.949722999999999</v>
      </c>
      <c r="M152" t="str">
        <f>IF(J152&lt;E152,"renewables","coal")</f>
        <v>renewables</v>
      </c>
      <c r="N152" s="14">
        <f>L152/E152</f>
        <v>0.72568356804100376</v>
      </c>
      <c r="O152" s="2" t="s">
        <v>65</v>
      </c>
    </row>
    <row r="153" spans="1:15" x14ac:dyDescent="0.2">
      <c r="A153" s="2">
        <v>6190</v>
      </c>
      <c r="B153" s="2" t="s">
        <v>514</v>
      </c>
      <c r="C153" s="2">
        <v>558</v>
      </c>
      <c r="D153" s="4">
        <v>2245618</v>
      </c>
      <c r="E153" s="11">
        <v>39.516232000000002</v>
      </c>
      <c r="F153" s="11">
        <v>19.020227999999999</v>
      </c>
      <c r="G153" s="11">
        <v>20.212610000000002</v>
      </c>
      <c r="H153" s="11">
        <v>29.293023999999999</v>
      </c>
      <c r="I153" s="11">
        <v>29.670788000000002</v>
      </c>
      <c r="J153" s="11">
        <f>MIN(F153:I153)</f>
        <v>19.020227999999999</v>
      </c>
      <c r="K153" s="2" t="s">
        <v>681</v>
      </c>
      <c r="L153" s="12">
        <f>E153-J153</f>
        <v>20.496004000000003</v>
      </c>
      <c r="M153" t="str">
        <f>IF(J153&lt;E153,"renewables","coal")</f>
        <v>renewables</v>
      </c>
      <c r="N153" s="14">
        <f>L153/E153</f>
        <v>0.51867303542503751</v>
      </c>
      <c r="O153" s="2" t="s">
        <v>212</v>
      </c>
    </row>
    <row r="154" spans="1:15" x14ac:dyDescent="0.2">
      <c r="A154" s="2">
        <v>6193</v>
      </c>
      <c r="B154" s="2" t="s">
        <v>517</v>
      </c>
      <c r="C154" s="2">
        <v>1080</v>
      </c>
      <c r="D154" s="4">
        <v>4880877</v>
      </c>
      <c r="E154" s="11">
        <v>27.98075</v>
      </c>
      <c r="F154" s="11">
        <v>14.522071</v>
      </c>
      <c r="G154" s="11">
        <v>14.684799</v>
      </c>
      <c r="H154" s="11">
        <v>14.845167</v>
      </c>
      <c r="I154" s="11">
        <v>13.722288000000001</v>
      </c>
      <c r="J154" s="11">
        <f>MIN(F154:I154)</f>
        <v>13.722288000000001</v>
      </c>
      <c r="K154" s="2" t="s">
        <v>683</v>
      </c>
      <c r="L154" s="12">
        <f>E154-J154</f>
        <v>14.258462</v>
      </c>
      <c r="M154" t="str">
        <f>IF(J154&lt;E154,"renewables","coal")</f>
        <v>renewables</v>
      </c>
      <c r="N154" s="14">
        <f>L154/E154</f>
        <v>0.50958112273616685</v>
      </c>
      <c r="O154" s="2" t="s">
        <v>65</v>
      </c>
    </row>
    <row r="155" spans="1:15" x14ac:dyDescent="0.2">
      <c r="A155" s="2">
        <v>6194</v>
      </c>
      <c r="B155" s="2" t="s">
        <v>520</v>
      </c>
      <c r="C155" s="2">
        <v>1135.8</v>
      </c>
      <c r="D155" s="4">
        <v>2491884</v>
      </c>
      <c r="E155" s="11">
        <v>34.941456000000002</v>
      </c>
      <c r="F155" s="11">
        <v>13.229773</v>
      </c>
      <c r="G155" s="11">
        <v>14.684799</v>
      </c>
      <c r="H155" s="11">
        <v>16.822303999999999</v>
      </c>
      <c r="I155" s="11">
        <v>13.383884999999999</v>
      </c>
      <c r="J155" s="11">
        <f>MIN(F155:I155)</f>
        <v>13.229773</v>
      </c>
      <c r="K155" s="2" t="s">
        <v>681</v>
      </c>
      <c r="L155" s="12">
        <f>E155-J155</f>
        <v>21.711683000000001</v>
      </c>
      <c r="M155" t="str">
        <f>IF(J155&lt;E155,"renewables","coal")</f>
        <v>renewables</v>
      </c>
      <c r="N155" s="14">
        <f>L155/E155</f>
        <v>0.62137316201133685</v>
      </c>
      <c r="O155" s="2" t="s">
        <v>65</v>
      </c>
    </row>
    <row r="156" spans="1:15" x14ac:dyDescent="0.2">
      <c r="A156" s="2">
        <v>6195</v>
      </c>
      <c r="B156" s="2" t="s">
        <v>522</v>
      </c>
      <c r="C156" s="2">
        <v>494</v>
      </c>
      <c r="D156" s="4">
        <v>2429121</v>
      </c>
      <c r="E156" s="11">
        <v>32.700535000000002</v>
      </c>
      <c r="F156" s="11">
        <v>20.243682</v>
      </c>
      <c r="G156" s="11">
        <v>22.208390999999999</v>
      </c>
      <c r="H156" s="11">
        <v>18.677479000000002</v>
      </c>
      <c r="I156" s="11">
        <v>17.952849000000001</v>
      </c>
      <c r="J156" s="11">
        <f>MIN(F156:I156)</f>
        <v>17.952849000000001</v>
      </c>
      <c r="K156" s="2" t="s">
        <v>683</v>
      </c>
      <c r="L156" s="12">
        <f>E156-J156</f>
        <v>14.747686000000002</v>
      </c>
      <c r="M156" t="str">
        <f>IF(J156&lt;E156,"renewables","coal")</f>
        <v>renewables</v>
      </c>
      <c r="N156" s="14">
        <f>L156/E156</f>
        <v>0.45099219324699125</v>
      </c>
      <c r="O156" s="2" t="s">
        <v>248</v>
      </c>
    </row>
    <row r="157" spans="1:15" x14ac:dyDescent="0.2">
      <c r="A157" s="2">
        <v>6204</v>
      </c>
      <c r="B157" s="2" t="s">
        <v>525</v>
      </c>
      <c r="C157" s="2">
        <v>1863</v>
      </c>
      <c r="D157" s="4">
        <v>8314552</v>
      </c>
      <c r="E157" s="11">
        <v>21.564719</v>
      </c>
      <c r="F157" s="11">
        <v>20.068359999999998</v>
      </c>
      <c r="G157" s="11">
        <v>22.010002</v>
      </c>
      <c r="H157" s="11">
        <v>25.545424000000001</v>
      </c>
      <c r="I157" s="11">
        <v>11.463647999999999</v>
      </c>
      <c r="J157" s="11">
        <f>MIN(F157:I157)</f>
        <v>11.463647999999999</v>
      </c>
      <c r="K157" s="2" t="s">
        <v>683</v>
      </c>
      <c r="L157" s="12">
        <f>E157-J157</f>
        <v>10.101071000000001</v>
      </c>
      <c r="M157" t="str">
        <f>IF(J157&lt;E157,"renewables","coal")</f>
        <v>renewables</v>
      </c>
      <c r="N157" s="14">
        <f>L157/E157</f>
        <v>0.46840726280736611</v>
      </c>
      <c r="O157" s="2" t="s">
        <v>411</v>
      </c>
    </row>
    <row r="158" spans="1:15" x14ac:dyDescent="0.2">
      <c r="A158" s="2">
        <v>6213</v>
      </c>
      <c r="B158" s="2" t="s">
        <v>526</v>
      </c>
      <c r="C158" s="2">
        <v>1080</v>
      </c>
      <c r="D158" s="4">
        <v>5271798</v>
      </c>
      <c r="E158" s="11">
        <v>31.813424000000001</v>
      </c>
      <c r="F158" s="11">
        <v>22.529126999999999</v>
      </c>
      <c r="G158" s="11">
        <v>24.075313999999999</v>
      </c>
      <c r="H158" s="11">
        <v>21.447358000000001</v>
      </c>
      <c r="I158" s="11">
        <v>24.659063</v>
      </c>
      <c r="J158" s="11">
        <f>MIN(F158:I158)</f>
        <v>21.447358000000001</v>
      </c>
      <c r="K158" s="2" t="s">
        <v>682</v>
      </c>
      <c r="L158" s="12">
        <f>E158-J158</f>
        <v>10.366066</v>
      </c>
      <c r="M158" t="str">
        <f>IF(J158&lt;E158,"renewables","coal")</f>
        <v>renewables</v>
      </c>
      <c r="N158" s="14">
        <f>L158/E158</f>
        <v>0.32583936894060822</v>
      </c>
      <c r="O158" s="2" t="s">
        <v>145</v>
      </c>
    </row>
    <row r="159" spans="1:15" x14ac:dyDescent="0.2">
      <c r="A159" s="2">
        <v>6248</v>
      </c>
      <c r="B159" s="2" t="s">
        <v>529</v>
      </c>
      <c r="C159" s="2">
        <v>552.29999999999995</v>
      </c>
      <c r="D159" s="4">
        <v>2871522</v>
      </c>
      <c r="E159" s="11">
        <v>25.480657999999998</v>
      </c>
      <c r="F159" s="11">
        <v>17.536434</v>
      </c>
      <c r="G159" s="11">
        <v>20.603884999999998</v>
      </c>
      <c r="H159" s="11">
        <v>36.706662999999999</v>
      </c>
      <c r="I159" s="11">
        <v>20.491675000000001</v>
      </c>
      <c r="J159" s="11">
        <f>MIN(F159:I159)</f>
        <v>17.536434</v>
      </c>
      <c r="K159" s="2" t="s">
        <v>681</v>
      </c>
      <c r="L159" s="12">
        <f>E159-J159</f>
        <v>7.9442239999999984</v>
      </c>
      <c r="M159" t="str">
        <f>IF(J159&lt;E159,"renewables","coal")</f>
        <v>renewables</v>
      </c>
      <c r="N159" s="14">
        <f>L159/E159</f>
        <v>0.31177468023000032</v>
      </c>
      <c r="O159" s="2" t="s">
        <v>69</v>
      </c>
    </row>
    <row r="160" spans="1:15" x14ac:dyDescent="0.2">
      <c r="A160" s="2">
        <v>6249</v>
      </c>
      <c r="B160" s="2" t="s">
        <v>531</v>
      </c>
      <c r="C160" s="2">
        <v>1260</v>
      </c>
      <c r="D160" s="4">
        <v>3084266</v>
      </c>
      <c r="E160" s="11">
        <v>49.255048000000002</v>
      </c>
      <c r="F160" s="11">
        <v>18.947856000000002</v>
      </c>
      <c r="G160" s="11">
        <v>20.373422000000001</v>
      </c>
      <c r="H160" s="11" t="s">
        <v>64</v>
      </c>
      <c r="I160" s="11">
        <v>38.682817</v>
      </c>
      <c r="J160" s="11">
        <f>MIN(F160:I160)</f>
        <v>18.947856000000002</v>
      </c>
      <c r="K160" s="2" t="s">
        <v>681</v>
      </c>
      <c r="L160" s="12">
        <f>E160-J160</f>
        <v>30.307192000000001</v>
      </c>
      <c r="M160" t="str">
        <f>IF(J160&lt;E160,"renewables","coal")</f>
        <v>renewables</v>
      </c>
      <c r="N160" s="14">
        <f>L160/E160</f>
        <v>0.61531138899712368</v>
      </c>
      <c r="O160" s="2" t="s">
        <v>44</v>
      </c>
    </row>
    <row r="161" spans="1:15" x14ac:dyDescent="0.2">
      <c r="A161" s="2">
        <v>6250</v>
      </c>
      <c r="B161" s="2" t="s">
        <v>533</v>
      </c>
      <c r="C161" s="2">
        <v>763.2</v>
      </c>
      <c r="D161" s="4">
        <v>1303167</v>
      </c>
      <c r="E161" s="11">
        <v>57.81174</v>
      </c>
      <c r="F161" s="11">
        <v>21.798812999999999</v>
      </c>
      <c r="G161" s="11">
        <v>23.358443000000001</v>
      </c>
      <c r="H161" s="11">
        <v>29.378941000000001</v>
      </c>
      <c r="I161" s="11">
        <v>24.743120000000001</v>
      </c>
      <c r="J161" s="11">
        <f>MIN(F161:I161)</f>
        <v>21.798812999999999</v>
      </c>
      <c r="K161" s="2" t="s">
        <v>681</v>
      </c>
      <c r="L161" s="12">
        <f>E161-J161</f>
        <v>36.012927000000005</v>
      </c>
      <c r="M161" t="str">
        <f>IF(J161&lt;E161,"renewables","coal")</f>
        <v>renewables</v>
      </c>
      <c r="N161" s="14">
        <f>L161/E161</f>
        <v>0.62293449392805</v>
      </c>
      <c r="O161" s="2" t="s">
        <v>285</v>
      </c>
    </row>
    <row r="162" spans="1:15" x14ac:dyDescent="0.2">
      <c r="A162" s="2">
        <v>6254</v>
      </c>
      <c r="B162" s="2" t="s">
        <v>534</v>
      </c>
      <c r="C162" s="2">
        <v>725.9</v>
      </c>
      <c r="D162" s="4">
        <v>4175485</v>
      </c>
      <c r="E162" s="11">
        <v>24.526624999999999</v>
      </c>
      <c r="F162" s="11">
        <v>23.572699</v>
      </c>
      <c r="G162" s="11">
        <v>25.084356</v>
      </c>
      <c r="H162" s="11">
        <v>18.219434</v>
      </c>
      <c r="I162" s="11">
        <v>15.841804</v>
      </c>
      <c r="J162" s="11">
        <f>MIN(F162:I162)</f>
        <v>15.841804</v>
      </c>
      <c r="K162" s="2" t="s">
        <v>683</v>
      </c>
      <c r="L162" s="12">
        <f>E162-J162</f>
        <v>8.6848209999999995</v>
      </c>
      <c r="M162" t="str">
        <f>IF(J162&lt;E162,"renewables","coal")</f>
        <v>renewables</v>
      </c>
      <c r="N162" s="14">
        <f>L162/E162</f>
        <v>0.35409767956251625</v>
      </c>
      <c r="O162" s="2" t="s">
        <v>168</v>
      </c>
    </row>
    <row r="163" spans="1:15" x14ac:dyDescent="0.2">
      <c r="A163" s="2">
        <v>6257</v>
      </c>
      <c r="B163" s="2" t="s">
        <v>536</v>
      </c>
      <c r="C163" s="2">
        <v>3564</v>
      </c>
      <c r="D163" s="4">
        <v>8339312</v>
      </c>
      <c r="E163" s="11">
        <v>47.069932999999999</v>
      </c>
      <c r="F163" s="11">
        <v>19.912336</v>
      </c>
      <c r="G163" s="11">
        <v>21.901831000000001</v>
      </c>
      <c r="H163" s="11" t="s">
        <v>64</v>
      </c>
      <c r="I163" s="11">
        <v>34.957338</v>
      </c>
      <c r="J163" s="11">
        <f>MIN(F163:I163)</f>
        <v>19.912336</v>
      </c>
      <c r="K163" s="2" t="s">
        <v>681</v>
      </c>
      <c r="L163" s="12">
        <f>E163-J163</f>
        <v>27.157596999999999</v>
      </c>
      <c r="M163" t="str">
        <f>IF(J163&lt;E163,"renewables","coal")</f>
        <v>renewables</v>
      </c>
      <c r="N163" s="14">
        <f>L163/E163</f>
        <v>0.57696272905253554</v>
      </c>
      <c r="O163" s="2" t="s">
        <v>106</v>
      </c>
    </row>
    <row r="164" spans="1:15" x14ac:dyDescent="0.2">
      <c r="A164" s="2">
        <v>6264</v>
      </c>
      <c r="B164" s="2" t="s">
        <v>538</v>
      </c>
      <c r="C164" s="2">
        <v>1300</v>
      </c>
      <c r="D164" s="4">
        <v>7132758</v>
      </c>
      <c r="E164" s="11">
        <v>27.848064999999998</v>
      </c>
      <c r="F164" s="11">
        <v>26.075496999999999</v>
      </c>
      <c r="G164" s="11">
        <v>30.095046</v>
      </c>
      <c r="H164" s="11" t="s">
        <v>64</v>
      </c>
      <c r="I164" s="11">
        <v>34.379238999999998</v>
      </c>
      <c r="J164" s="11">
        <f>MIN(F164:I164)</f>
        <v>26.075496999999999</v>
      </c>
      <c r="K164" s="2" t="s">
        <v>681</v>
      </c>
      <c r="L164" s="12">
        <f>E164-J164</f>
        <v>1.7725679999999997</v>
      </c>
      <c r="M164" t="str">
        <f>IF(J164&lt;E164,"renewables","coal")</f>
        <v>renewables</v>
      </c>
      <c r="N164" s="14">
        <f>L164/E164</f>
        <v>6.3651388346012541E-2</v>
      </c>
      <c r="O164" s="2" t="s">
        <v>386</v>
      </c>
    </row>
    <row r="165" spans="1:15" x14ac:dyDescent="0.2">
      <c r="A165" s="2">
        <v>6469</v>
      </c>
      <c r="B165" s="2" t="s">
        <v>539</v>
      </c>
      <c r="C165" s="2">
        <v>954</v>
      </c>
      <c r="D165" s="4">
        <v>5249512</v>
      </c>
      <c r="E165" s="11">
        <v>22.31439</v>
      </c>
      <c r="F165" s="11">
        <v>26.933903000000001</v>
      </c>
      <c r="G165" s="11">
        <v>26.884454000000002</v>
      </c>
      <c r="H165" s="11">
        <v>18.156358999999998</v>
      </c>
      <c r="I165" s="11">
        <v>15.043514</v>
      </c>
      <c r="J165" s="11">
        <f>MIN(F165:I165)</f>
        <v>15.043514</v>
      </c>
      <c r="K165" s="2" t="s">
        <v>683</v>
      </c>
      <c r="L165" s="12">
        <f>E165-J165</f>
        <v>7.2708759999999995</v>
      </c>
      <c r="M165" t="str">
        <f>IF(J165&lt;E165,"renewables","coal")</f>
        <v>renewables</v>
      </c>
      <c r="N165" s="14">
        <f>L165/E165</f>
        <v>0.3258379906419131</v>
      </c>
      <c r="O165" s="2" t="s">
        <v>301</v>
      </c>
    </row>
    <row r="166" spans="1:15" x14ac:dyDescent="0.2">
      <c r="A166" s="2">
        <v>6481</v>
      </c>
      <c r="B166" s="2" t="s">
        <v>540</v>
      </c>
      <c r="C166" s="2">
        <v>1640</v>
      </c>
      <c r="D166" s="4">
        <v>7580586</v>
      </c>
      <c r="E166" s="11">
        <v>34.379899999999999</v>
      </c>
      <c r="F166" s="11">
        <v>17.007593</v>
      </c>
      <c r="G166" s="11">
        <v>24.796996</v>
      </c>
      <c r="H166" s="11">
        <v>49.685288999999997</v>
      </c>
      <c r="I166" s="11">
        <v>25.395288999999998</v>
      </c>
      <c r="J166" s="11">
        <f>MIN(F166:I166)</f>
        <v>17.007593</v>
      </c>
      <c r="K166" s="2" t="s">
        <v>681</v>
      </c>
      <c r="L166" s="12">
        <f>E166-J166</f>
        <v>17.372306999999999</v>
      </c>
      <c r="M166" t="str">
        <f>IF(J166&lt;E166,"renewables","coal")</f>
        <v>renewables</v>
      </c>
      <c r="N166" s="14">
        <f>L166/E166</f>
        <v>0.50530417482307977</v>
      </c>
      <c r="O166" s="2" t="s">
        <v>492</v>
      </c>
    </row>
    <row r="167" spans="1:15" x14ac:dyDescent="0.2">
      <c r="A167" s="2">
        <v>6639</v>
      </c>
      <c r="B167" s="2" t="s">
        <v>544</v>
      </c>
      <c r="C167" s="2">
        <v>586</v>
      </c>
      <c r="D167" s="4">
        <v>2386964</v>
      </c>
      <c r="E167" s="11">
        <v>36.360118</v>
      </c>
      <c r="F167" s="11">
        <v>20.661814</v>
      </c>
      <c r="G167" s="11">
        <v>22.277961999999999</v>
      </c>
      <c r="H167" s="11">
        <v>23.760905999999999</v>
      </c>
      <c r="I167" s="11">
        <v>26.179763999999999</v>
      </c>
      <c r="J167" s="11">
        <f>MIN(F167:I167)</f>
        <v>20.661814</v>
      </c>
      <c r="K167" s="2" t="s">
        <v>681</v>
      </c>
      <c r="L167" s="12">
        <f>E167-J167</f>
        <v>15.698304</v>
      </c>
      <c r="M167" t="str">
        <f>IF(J167&lt;E167,"renewables","coal")</f>
        <v>renewables</v>
      </c>
      <c r="N167" s="14">
        <f>L167/E167</f>
        <v>0.43174513350039184</v>
      </c>
      <c r="O167" s="2" t="s">
        <v>192</v>
      </c>
    </row>
    <row r="168" spans="1:15" x14ac:dyDescent="0.2">
      <c r="A168" s="2">
        <v>6641</v>
      </c>
      <c r="B168" s="2" t="s">
        <v>547</v>
      </c>
      <c r="C168" s="2">
        <v>1800</v>
      </c>
      <c r="D168" s="4">
        <v>4114039</v>
      </c>
      <c r="E168" s="11">
        <v>38.663463</v>
      </c>
      <c r="F168" s="11">
        <v>19.940867999999998</v>
      </c>
      <c r="G168" s="11">
        <v>21.431106</v>
      </c>
      <c r="H168" s="11">
        <v>24.275998000000001</v>
      </c>
      <c r="I168" s="11">
        <v>19.817627999999999</v>
      </c>
      <c r="J168" s="11">
        <f>MIN(F168:I168)</f>
        <v>19.817627999999999</v>
      </c>
      <c r="K168" s="2" t="s">
        <v>683</v>
      </c>
      <c r="L168" s="12">
        <f>E168-J168</f>
        <v>18.845835000000001</v>
      </c>
      <c r="M168" t="str">
        <f>IF(J168&lt;E168,"renewables","coal")</f>
        <v>renewables</v>
      </c>
      <c r="N168" s="14">
        <f>L168/E168</f>
        <v>0.48743266996026718</v>
      </c>
      <c r="O168" s="2" t="s">
        <v>426</v>
      </c>
    </row>
    <row r="169" spans="1:15" x14ac:dyDescent="0.2">
      <c r="A169" s="2">
        <v>6664</v>
      </c>
      <c r="B169" s="2" t="s">
        <v>549</v>
      </c>
      <c r="C169" s="2">
        <v>811.9</v>
      </c>
      <c r="D169" s="4">
        <v>4353143</v>
      </c>
      <c r="E169" s="11">
        <v>28.144037999999998</v>
      </c>
      <c r="F169" s="11">
        <v>23.199881000000001</v>
      </c>
      <c r="G169" s="11">
        <v>25.084356</v>
      </c>
      <c r="H169" s="11">
        <v>19.505046</v>
      </c>
      <c r="I169" s="11">
        <v>15.899272</v>
      </c>
      <c r="J169" s="11">
        <f>MIN(F169:I169)</f>
        <v>15.899272</v>
      </c>
      <c r="K169" s="2" t="s">
        <v>683</v>
      </c>
      <c r="L169" s="12">
        <f>E169-J169</f>
        <v>12.244765999999998</v>
      </c>
      <c r="M169" t="str">
        <f>IF(J169&lt;E169,"renewables","coal")</f>
        <v>renewables</v>
      </c>
      <c r="N169" s="14">
        <f>L169/E169</f>
        <v>0.43507495264183482</v>
      </c>
      <c r="O169" s="2" t="s">
        <v>168</v>
      </c>
    </row>
    <row r="170" spans="1:15" x14ac:dyDescent="0.2">
      <c r="A170" s="2">
        <v>6761</v>
      </c>
      <c r="B170" s="2" t="s">
        <v>550</v>
      </c>
      <c r="C170" s="2">
        <v>293.60000000000002</v>
      </c>
      <c r="D170" s="4">
        <v>1673655</v>
      </c>
      <c r="E170" s="11">
        <v>29.349747000000001</v>
      </c>
      <c r="F170" s="11">
        <v>17.536434</v>
      </c>
      <c r="G170" s="11">
        <v>20.603884999999998</v>
      </c>
      <c r="H170" s="11">
        <v>31.034994999999999</v>
      </c>
      <c r="I170" s="11">
        <v>18.788502000000001</v>
      </c>
      <c r="J170" s="11">
        <f>MIN(F170:I170)</f>
        <v>17.536434</v>
      </c>
      <c r="K170" s="2" t="s">
        <v>681</v>
      </c>
      <c r="L170" s="12">
        <f>E170-J170</f>
        <v>11.813313000000001</v>
      </c>
      <c r="M170" t="str">
        <f>IF(J170&lt;E170,"renewables","coal")</f>
        <v>renewables</v>
      </c>
      <c r="N170" s="14">
        <f>L170/E170</f>
        <v>0.40250135716672447</v>
      </c>
      <c r="O170" s="2" t="s">
        <v>69</v>
      </c>
    </row>
    <row r="171" spans="1:15" x14ac:dyDescent="0.2">
      <c r="A171" s="2">
        <v>6768</v>
      </c>
      <c r="B171" s="2" t="s">
        <v>553</v>
      </c>
      <c r="C171" s="2">
        <v>261</v>
      </c>
      <c r="D171" s="4">
        <v>1713027</v>
      </c>
      <c r="E171" s="11">
        <v>29.471395000000001</v>
      </c>
      <c r="F171" s="11">
        <v>21.504394999999999</v>
      </c>
      <c r="G171" s="11">
        <v>36.159905999999999</v>
      </c>
      <c r="H171" s="11">
        <v>21.428058</v>
      </c>
      <c r="I171" s="11">
        <v>20.585062000000001</v>
      </c>
      <c r="J171" s="11">
        <f>MIN(F171:I171)</f>
        <v>20.585062000000001</v>
      </c>
      <c r="K171" s="2" t="s">
        <v>683</v>
      </c>
      <c r="L171" s="12">
        <f>E171-J171</f>
        <v>8.8863330000000005</v>
      </c>
      <c r="M171" t="str">
        <f>IF(J171&lt;E171,"renewables","coal")</f>
        <v>renewables</v>
      </c>
      <c r="N171" s="14">
        <f>L171/E171</f>
        <v>0.30152400319021205</v>
      </c>
      <c r="O171" s="2" t="s">
        <v>248</v>
      </c>
    </row>
    <row r="172" spans="1:15" x14ac:dyDescent="0.2">
      <c r="A172" s="2">
        <v>6772</v>
      </c>
      <c r="B172" s="2" t="s">
        <v>557</v>
      </c>
      <c r="C172" s="2">
        <v>446</v>
      </c>
      <c r="D172" s="4">
        <v>834320</v>
      </c>
      <c r="E172" s="11">
        <v>44.218639000000003</v>
      </c>
      <c r="F172" s="11">
        <v>18.777650999999999</v>
      </c>
      <c r="G172" s="11">
        <v>17.428235000000001</v>
      </c>
      <c r="H172" s="11">
        <v>25.186160999999998</v>
      </c>
      <c r="I172" s="11">
        <v>15.355962999999999</v>
      </c>
      <c r="J172" s="11">
        <f>MIN(F172:I172)</f>
        <v>15.355962999999999</v>
      </c>
      <c r="K172" s="2" t="s">
        <v>683</v>
      </c>
      <c r="L172" s="12">
        <f>E172-J172</f>
        <v>28.862676000000004</v>
      </c>
      <c r="M172" t="str">
        <f>IF(J172&lt;E172,"renewables","coal")</f>
        <v>renewables</v>
      </c>
      <c r="N172" s="14">
        <f>L172/E172</f>
        <v>0.65272646677343471</v>
      </c>
      <c r="O172" s="2" t="s">
        <v>59</v>
      </c>
    </row>
    <row r="173" spans="1:15" x14ac:dyDescent="0.2">
      <c r="A173" s="2">
        <v>6823</v>
      </c>
      <c r="B173" s="2" t="s">
        <v>560</v>
      </c>
      <c r="C173" s="2">
        <v>509.4</v>
      </c>
      <c r="D173" s="4">
        <v>3053599</v>
      </c>
      <c r="E173" s="11">
        <v>30.684812000000001</v>
      </c>
      <c r="F173" s="11">
        <v>20.661814</v>
      </c>
      <c r="G173" s="11">
        <v>22.277961999999999</v>
      </c>
      <c r="H173" s="11">
        <v>25.731508000000002</v>
      </c>
      <c r="I173" s="11">
        <v>26.453811000000002</v>
      </c>
      <c r="J173" s="11">
        <f>MIN(F173:I173)</f>
        <v>20.661814</v>
      </c>
      <c r="K173" s="2" t="s">
        <v>681</v>
      </c>
      <c r="L173" s="12">
        <f>E173-J173</f>
        <v>10.022998000000001</v>
      </c>
      <c r="M173" t="str">
        <f>IF(J173&lt;E173,"renewables","coal")</f>
        <v>renewables</v>
      </c>
      <c r="N173" s="14">
        <f>L173/E173</f>
        <v>0.3266436176959468</v>
      </c>
      <c r="O173" s="2" t="s">
        <v>192</v>
      </c>
    </row>
    <row r="174" spans="1:15" x14ac:dyDescent="0.2">
      <c r="A174" s="2">
        <v>7030</v>
      </c>
      <c r="B174" s="2" t="s">
        <v>562</v>
      </c>
      <c r="C174" s="2">
        <v>349.2</v>
      </c>
      <c r="D174" s="4">
        <v>2337748</v>
      </c>
      <c r="E174" s="11">
        <v>28.350709999999999</v>
      </c>
      <c r="F174" s="11">
        <v>17.529544000000001</v>
      </c>
      <c r="G174" s="11">
        <v>17.170491999999999</v>
      </c>
      <c r="H174" s="11">
        <v>22.498163000000002</v>
      </c>
      <c r="I174" s="11">
        <v>13.130580999999999</v>
      </c>
      <c r="J174" s="11">
        <f>MIN(F174:I174)</f>
        <v>13.130580999999999</v>
      </c>
      <c r="K174" s="2" t="s">
        <v>683</v>
      </c>
      <c r="L174" s="12">
        <f>E174-J174</f>
        <v>15.220129</v>
      </c>
      <c r="M174" t="str">
        <f>IF(J174&lt;E174,"renewables","coal")</f>
        <v>renewables</v>
      </c>
      <c r="N174" s="14">
        <f>L174/E174</f>
        <v>0.53685177549345331</v>
      </c>
      <c r="O174" s="2" t="s">
        <v>65</v>
      </c>
    </row>
    <row r="175" spans="1:15" x14ac:dyDescent="0.2">
      <c r="A175" s="2">
        <v>7097</v>
      </c>
      <c r="B175" s="2" t="s">
        <v>564</v>
      </c>
      <c r="C175" s="2">
        <v>1488.5</v>
      </c>
      <c r="D175" s="4">
        <v>7329045</v>
      </c>
      <c r="E175" s="11">
        <v>27.605789000000001</v>
      </c>
      <c r="F175" s="11">
        <v>16.60801</v>
      </c>
      <c r="G175" s="11">
        <v>18.112496</v>
      </c>
      <c r="H175" s="11" t="s">
        <v>64</v>
      </c>
      <c r="I175" s="11">
        <v>15.282538000000001</v>
      </c>
      <c r="J175" s="11">
        <f>MIN(F175:I175)</f>
        <v>15.282538000000001</v>
      </c>
      <c r="K175" s="2" t="s">
        <v>683</v>
      </c>
      <c r="L175" s="12">
        <f>E175-J175</f>
        <v>12.323251000000001</v>
      </c>
      <c r="M175" t="str">
        <f>IF(J175&lt;E175,"renewables","coal")</f>
        <v>renewables</v>
      </c>
      <c r="N175" s="14">
        <f>L175/E175</f>
        <v>0.44640097046311555</v>
      </c>
      <c r="O175" s="2" t="s">
        <v>65</v>
      </c>
    </row>
    <row r="176" spans="1:15" x14ac:dyDescent="0.2">
      <c r="A176" s="2">
        <v>7213</v>
      </c>
      <c r="B176" s="2" t="s">
        <v>567</v>
      </c>
      <c r="C176" s="2">
        <v>848</v>
      </c>
      <c r="D176" s="4">
        <v>892660</v>
      </c>
      <c r="E176" s="11">
        <v>59.613449000000003</v>
      </c>
      <c r="F176" s="11">
        <v>24.827203000000001</v>
      </c>
      <c r="G176" s="11">
        <v>26.883489000000001</v>
      </c>
      <c r="H176" s="11">
        <v>32.514220999999999</v>
      </c>
      <c r="I176" s="11">
        <v>26.211544</v>
      </c>
      <c r="J176" s="11">
        <f>MIN(F176:I176)</f>
        <v>24.827203000000001</v>
      </c>
      <c r="K176" s="2" t="s">
        <v>681</v>
      </c>
      <c r="L176" s="12">
        <f>E176-J176</f>
        <v>34.786246000000006</v>
      </c>
      <c r="M176" t="str">
        <f>IF(J176&lt;E176,"renewables","coal")</f>
        <v>renewables</v>
      </c>
      <c r="N176" s="14">
        <f>L176/E176</f>
        <v>0.58353016950923275</v>
      </c>
      <c r="O176" s="2" t="s">
        <v>378</v>
      </c>
    </row>
    <row r="177" spans="1:15" x14ac:dyDescent="0.2">
      <c r="A177" s="2">
        <v>7343</v>
      </c>
      <c r="B177" s="2" t="s">
        <v>569</v>
      </c>
      <c r="C177" s="2">
        <v>695.9</v>
      </c>
      <c r="D177" s="4">
        <v>1448006</v>
      </c>
      <c r="E177" s="11">
        <v>36.869297000000003</v>
      </c>
      <c r="F177" s="11">
        <v>20.316326</v>
      </c>
      <c r="G177" s="11">
        <v>24.664418000000001</v>
      </c>
      <c r="H177" s="11">
        <v>17.216567000000001</v>
      </c>
      <c r="I177" s="11">
        <v>16.370977</v>
      </c>
      <c r="J177" s="11">
        <f>MIN(F177:I177)</f>
        <v>16.370977</v>
      </c>
      <c r="K177" s="2" t="s">
        <v>683</v>
      </c>
      <c r="L177" s="12">
        <f>E177-J177</f>
        <v>20.498320000000003</v>
      </c>
      <c r="M177" t="str">
        <f>IF(J177&lt;E177,"renewables","coal")</f>
        <v>renewables</v>
      </c>
      <c r="N177" s="14">
        <f>L177/E177</f>
        <v>0.55597262947541426</v>
      </c>
      <c r="O177" s="2" t="s">
        <v>168</v>
      </c>
    </row>
    <row r="178" spans="1:15" x14ac:dyDescent="0.2">
      <c r="A178" s="2">
        <v>7504</v>
      </c>
      <c r="B178" s="2" t="s">
        <v>570</v>
      </c>
      <c r="C178" s="2">
        <v>90</v>
      </c>
      <c r="D178" s="4">
        <v>615139</v>
      </c>
      <c r="E178" s="11">
        <v>19.288827999999999</v>
      </c>
      <c r="F178" s="11">
        <v>20.332668000000002</v>
      </c>
      <c r="G178" s="11">
        <v>22.596722</v>
      </c>
      <c r="H178" s="11">
        <v>18.992006</v>
      </c>
      <c r="I178" s="11">
        <v>16.231587000000001</v>
      </c>
      <c r="J178" s="11">
        <f>MIN(F178:I178)</f>
        <v>16.231587000000001</v>
      </c>
      <c r="K178" s="2" t="s">
        <v>683</v>
      </c>
      <c r="L178" s="12">
        <f>E178-J178</f>
        <v>3.0572409999999977</v>
      </c>
      <c r="M178" t="str">
        <f>IF(J178&lt;E178,"renewables","coal")</f>
        <v>renewables</v>
      </c>
      <c r="N178" s="14">
        <f>L178/E178</f>
        <v>0.15849801760894949</v>
      </c>
      <c r="O178" s="2" t="s">
        <v>411</v>
      </c>
    </row>
    <row r="179" spans="1:15" x14ac:dyDescent="0.2">
      <c r="A179" s="2">
        <v>7790</v>
      </c>
      <c r="B179" s="2" t="s">
        <v>572</v>
      </c>
      <c r="C179" s="2">
        <v>499.5</v>
      </c>
      <c r="D179" s="4">
        <v>2916083</v>
      </c>
      <c r="E179" s="11">
        <v>34.526980999999999</v>
      </c>
      <c r="F179" s="11">
        <v>18.415163</v>
      </c>
      <c r="G179" s="11">
        <v>19.268303</v>
      </c>
      <c r="H179" s="11">
        <v>64.703851999999998</v>
      </c>
      <c r="I179" s="11">
        <v>25.602366</v>
      </c>
      <c r="J179" s="11">
        <f>MIN(F179:I179)</f>
        <v>18.415163</v>
      </c>
      <c r="K179" s="2" t="s">
        <v>681</v>
      </c>
      <c r="L179" s="12">
        <f>E179-J179</f>
        <v>16.111818</v>
      </c>
      <c r="M179" t="str">
        <f>IF(J179&lt;E179,"renewables","coal")</f>
        <v>renewables</v>
      </c>
      <c r="N179" s="14">
        <f>L179/E179</f>
        <v>0.46664427451679019</v>
      </c>
      <c r="O179" s="2" t="s">
        <v>492</v>
      </c>
    </row>
    <row r="180" spans="1:15" x14ac:dyDescent="0.2">
      <c r="A180" s="2">
        <v>7902</v>
      </c>
      <c r="B180" s="2" t="s">
        <v>575</v>
      </c>
      <c r="C180" s="2">
        <v>721</v>
      </c>
      <c r="D180" s="4">
        <v>2689736</v>
      </c>
      <c r="E180" s="11">
        <v>72.064370999999994</v>
      </c>
      <c r="F180" s="11">
        <v>19.764697999999999</v>
      </c>
      <c r="G180" s="11">
        <v>21.341481999999999</v>
      </c>
      <c r="H180" s="11" t="s">
        <v>64</v>
      </c>
      <c r="I180" s="11">
        <v>29.950372999999999</v>
      </c>
      <c r="J180" s="11">
        <f>MIN(F180:I180)</f>
        <v>19.764697999999999</v>
      </c>
      <c r="K180" s="2" t="s">
        <v>681</v>
      </c>
      <c r="L180" s="12">
        <f>E180-J180</f>
        <v>52.299672999999999</v>
      </c>
      <c r="M180" t="str">
        <f>IF(J180&lt;E180,"renewables","coal")</f>
        <v>renewables</v>
      </c>
      <c r="N180" s="14">
        <f>L180/E180</f>
        <v>0.72573550943780529</v>
      </c>
      <c r="O180" s="2" t="s">
        <v>65</v>
      </c>
    </row>
    <row r="181" spans="1:15" x14ac:dyDescent="0.2">
      <c r="A181" s="2">
        <v>8023</v>
      </c>
      <c r="B181" s="2" t="s">
        <v>576</v>
      </c>
      <c r="C181" s="2">
        <v>1112</v>
      </c>
      <c r="D181" s="4">
        <v>5906813</v>
      </c>
      <c r="E181" s="11">
        <v>31.069471</v>
      </c>
      <c r="F181" s="11">
        <v>25.357938000000001</v>
      </c>
      <c r="G181" s="11">
        <v>27.017782</v>
      </c>
      <c r="H181" s="11" t="s">
        <v>64</v>
      </c>
      <c r="I181" s="11">
        <v>22.235365999999999</v>
      </c>
      <c r="J181" s="11">
        <f>MIN(F181:I181)</f>
        <v>22.235365999999999</v>
      </c>
      <c r="K181" s="2" t="s">
        <v>683</v>
      </c>
      <c r="L181" s="12">
        <f>E181-J181</f>
        <v>8.834105000000001</v>
      </c>
      <c r="M181" t="str">
        <f>IF(J181&lt;E181,"renewables","coal")</f>
        <v>renewables</v>
      </c>
      <c r="N181" s="14">
        <f>L181/E181</f>
        <v>0.28433393668015788</v>
      </c>
      <c r="O181" s="2" t="s">
        <v>400</v>
      </c>
    </row>
    <row r="182" spans="1:15" x14ac:dyDescent="0.2">
      <c r="A182" s="2">
        <v>8042</v>
      </c>
      <c r="B182" s="2" t="s">
        <v>578</v>
      </c>
      <c r="C182" s="2">
        <v>2491.1999999999998</v>
      </c>
      <c r="D182" s="4">
        <v>9010016</v>
      </c>
      <c r="E182" s="11">
        <v>39.605367999999999</v>
      </c>
      <c r="F182" s="11">
        <v>19.059854000000001</v>
      </c>
      <c r="G182" s="11">
        <v>20.563565000000001</v>
      </c>
      <c r="H182" s="11" t="s">
        <v>64</v>
      </c>
      <c r="I182" s="11">
        <v>43.291418999999998</v>
      </c>
      <c r="J182" s="11">
        <f>MIN(F182:I182)</f>
        <v>19.059854000000001</v>
      </c>
      <c r="K182" s="2" t="s">
        <v>681</v>
      </c>
      <c r="L182" s="12">
        <f>E182-J182</f>
        <v>20.545513999999997</v>
      </c>
      <c r="M182" t="str">
        <f>IF(J182&lt;E182,"renewables","coal")</f>
        <v>renewables</v>
      </c>
      <c r="N182" s="14">
        <f>L182/E182</f>
        <v>0.51875579088168045</v>
      </c>
      <c r="O182" s="2" t="s">
        <v>285</v>
      </c>
    </row>
    <row r="183" spans="1:15" x14ac:dyDescent="0.2">
      <c r="A183" s="2">
        <v>8066</v>
      </c>
      <c r="B183" s="2" t="s">
        <v>580</v>
      </c>
      <c r="C183" s="2">
        <v>2441.9</v>
      </c>
      <c r="D183" s="4">
        <v>10342840</v>
      </c>
      <c r="E183" s="11">
        <v>40.575029000000001</v>
      </c>
      <c r="F183" s="11">
        <v>19.226955</v>
      </c>
      <c r="G183" s="11">
        <v>20.983740000000001</v>
      </c>
      <c r="H183" s="11">
        <v>21.262394</v>
      </c>
      <c r="I183" s="11">
        <v>14.884807</v>
      </c>
      <c r="J183" s="11">
        <f>MIN(F183:I183)</f>
        <v>14.884807</v>
      </c>
      <c r="K183" s="2" t="s">
        <v>683</v>
      </c>
      <c r="L183" s="12">
        <f>E183-J183</f>
        <v>25.690221999999999</v>
      </c>
      <c r="M183" t="str">
        <f>IF(J183&lt;E183,"renewables","coal")</f>
        <v>renewables</v>
      </c>
      <c r="N183" s="14">
        <f>L183/E183</f>
        <v>0.63315350926797853</v>
      </c>
      <c r="O183" s="2" t="s">
        <v>411</v>
      </c>
    </row>
    <row r="184" spans="1:15" x14ac:dyDescent="0.2">
      <c r="A184" s="2">
        <v>8069</v>
      </c>
      <c r="B184" s="2" t="s">
        <v>583</v>
      </c>
      <c r="C184" s="2">
        <v>1037.3</v>
      </c>
      <c r="D184" s="4">
        <v>6263658</v>
      </c>
      <c r="E184" s="11">
        <v>30.964886</v>
      </c>
      <c r="F184" s="11">
        <v>17.878537999999999</v>
      </c>
      <c r="G184" s="11">
        <v>24.796996</v>
      </c>
      <c r="H184" s="11">
        <v>65.555823000000004</v>
      </c>
      <c r="I184" s="11">
        <v>25.274218999999999</v>
      </c>
      <c r="J184" s="11">
        <f>MIN(F184:I184)</f>
        <v>17.878537999999999</v>
      </c>
      <c r="K184" s="2" t="s">
        <v>681</v>
      </c>
      <c r="L184" s="12">
        <f>E184-J184</f>
        <v>13.086348000000001</v>
      </c>
      <c r="M184" t="str">
        <f>IF(J184&lt;E184,"renewables","coal")</f>
        <v>renewables</v>
      </c>
      <c r="N184" s="14">
        <f>L184/E184</f>
        <v>0.42261896265337456</v>
      </c>
      <c r="O184" s="2" t="s">
        <v>492</v>
      </c>
    </row>
    <row r="185" spans="1:15" x14ac:dyDescent="0.2">
      <c r="A185" s="2">
        <v>8102</v>
      </c>
      <c r="B185" s="2" t="s">
        <v>584</v>
      </c>
      <c r="C185" s="2">
        <v>2600</v>
      </c>
      <c r="D185" s="4">
        <v>13806730</v>
      </c>
      <c r="E185" s="11">
        <v>34.205179999999999</v>
      </c>
      <c r="F185" s="11">
        <v>25.881917000000001</v>
      </c>
      <c r="G185" s="11">
        <v>26.786531</v>
      </c>
      <c r="H185" s="11" t="s">
        <v>64</v>
      </c>
      <c r="I185" s="11">
        <v>25.798748</v>
      </c>
      <c r="J185" s="11">
        <f>MIN(F185:I185)</f>
        <v>25.798748</v>
      </c>
      <c r="K185" s="2" t="s">
        <v>683</v>
      </c>
      <c r="L185" s="12">
        <f>E185-J185</f>
        <v>8.4064319999999988</v>
      </c>
      <c r="M185" t="str">
        <f>IF(J185&lt;E185,"renewables","coal")</f>
        <v>renewables</v>
      </c>
      <c r="N185" s="14">
        <f>L185/E185</f>
        <v>0.24576488122559212</v>
      </c>
      <c r="O185" s="2" t="s">
        <v>310</v>
      </c>
    </row>
    <row r="186" spans="1:15" x14ac:dyDescent="0.2">
      <c r="A186" s="2">
        <v>8219</v>
      </c>
      <c r="B186" s="2" t="s">
        <v>585</v>
      </c>
      <c r="C186" s="2">
        <v>207</v>
      </c>
      <c r="D186" s="4">
        <v>1158854</v>
      </c>
      <c r="E186" s="11">
        <v>32.250033000000002</v>
      </c>
      <c r="F186" s="11">
        <v>14.606369000000001</v>
      </c>
      <c r="G186" s="11">
        <v>16.158939</v>
      </c>
      <c r="H186" s="11">
        <v>50.919243999999999</v>
      </c>
      <c r="I186" s="11">
        <v>18.35567</v>
      </c>
      <c r="J186" s="11">
        <f>MIN(F186:I186)</f>
        <v>14.606369000000001</v>
      </c>
      <c r="K186" s="2" t="s">
        <v>681</v>
      </c>
      <c r="L186" s="12">
        <f>E186-J186</f>
        <v>17.643664000000001</v>
      </c>
      <c r="M186" t="str">
        <f>IF(J186&lt;E186,"renewables","coal")</f>
        <v>renewables</v>
      </c>
      <c r="N186" s="14">
        <f>L186/E186</f>
        <v>0.54708979677633196</v>
      </c>
      <c r="O186" s="2" t="s">
        <v>69</v>
      </c>
    </row>
    <row r="187" spans="1:15" x14ac:dyDescent="0.2">
      <c r="A187" s="2">
        <v>8222</v>
      </c>
      <c r="B187" s="2" t="s">
        <v>588</v>
      </c>
      <c r="C187" s="2">
        <v>450</v>
      </c>
      <c r="D187" s="4">
        <v>2464159</v>
      </c>
      <c r="E187" s="11">
        <v>36.153846999999999</v>
      </c>
      <c r="F187" s="11">
        <v>26.933903000000001</v>
      </c>
      <c r="G187" s="11">
        <v>26.884454000000002</v>
      </c>
      <c r="H187" s="11">
        <v>17.362248000000001</v>
      </c>
      <c r="I187" s="11">
        <v>14.941670999999999</v>
      </c>
      <c r="J187" s="11">
        <f>MIN(F187:I187)</f>
        <v>14.941670999999999</v>
      </c>
      <c r="K187" s="2" t="s">
        <v>683</v>
      </c>
      <c r="L187" s="12">
        <f>E187-J187</f>
        <v>21.212175999999999</v>
      </c>
      <c r="M187" t="str">
        <f>IF(J187&lt;E187,"renewables","coal")</f>
        <v>renewables</v>
      </c>
      <c r="N187" s="14">
        <f>L187/E187</f>
        <v>0.58671974797038884</v>
      </c>
      <c r="O187" s="2" t="s">
        <v>301</v>
      </c>
    </row>
    <row r="188" spans="1:15" x14ac:dyDescent="0.2">
      <c r="A188" s="2">
        <v>8223</v>
      </c>
      <c r="B188" s="2" t="s">
        <v>589</v>
      </c>
      <c r="C188" s="2">
        <v>1765.8</v>
      </c>
      <c r="D188" s="4">
        <v>8127656</v>
      </c>
      <c r="E188" s="11">
        <v>39.444949999999999</v>
      </c>
      <c r="F188" s="11">
        <v>13.266673000000001</v>
      </c>
      <c r="G188" s="11">
        <v>14.915763</v>
      </c>
      <c r="H188" s="11">
        <v>50.333491000000002</v>
      </c>
      <c r="I188" s="11">
        <v>34.726283000000002</v>
      </c>
      <c r="J188" s="11">
        <f>MIN(F188:I188)</f>
        <v>13.266673000000001</v>
      </c>
      <c r="K188" s="2" t="s">
        <v>681</v>
      </c>
      <c r="L188" s="12">
        <f>E188-J188</f>
        <v>26.178276999999998</v>
      </c>
      <c r="M188" t="str">
        <f>IF(J188&lt;E188,"renewables","coal")</f>
        <v>renewables</v>
      </c>
      <c r="N188" s="14">
        <f>L188/E188</f>
        <v>0.66366612202575992</v>
      </c>
      <c r="O188" s="2" t="s">
        <v>37</v>
      </c>
    </row>
    <row r="189" spans="1:15" x14ac:dyDescent="0.2">
      <c r="A189" s="2">
        <v>8224</v>
      </c>
      <c r="B189" s="2" t="s">
        <v>593</v>
      </c>
      <c r="C189" s="2">
        <v>567</v>
      </c>
      <c r="D189" s="4">
        <v>1568146</v>
      </c>
      <c r="E189" s="11">
        <v>48.939582000000001</v>
      </c>
      <c r="F189" s="11">
        <v>20.949673000000001</v>
      </c>
      <c r="G189" s="11">
        <v>17.836566000000001</v>
      </c>
      <c r="H189" s="11">
        <v>62.507644999999997</v>
      </c>
      <c r="I189" s="11">
        <v>26.116163</v>
      </c>
      <c r="J189" s="11">
        <f>MIN(F189:I189)</f>
        <v>17.836566000000001</v>
      </c>
      <c r="K189" s="2" t="s">
        <v>684</v>
      </c>
      <c r="L189" s="12">
        <f>E189-J189</f>
        <v>31.103016</v>
      </c>
      <c r="M189" t="str">
        <f>IF(J189&lt;E189,"renewables","coal")</f>
        <v>renewables</v>
      </c>
      <c r="N189" s="14">
        <f>L189/E189</f>
        <v>0.6355390612040781</v>
      </c>
      <c r="O189" s="2" t="s">
        <v>595</v>
      </c>
    </row>
    <row r="190" spans="1:15" x14ac:dyDescent="0.2">
      <c r="A190" s="2">
        <v>8226</v>
      </c>
      <c r="B190" s="2" t="s">
        <v>598</v>
      </c>
      <c r="C190" s="2">
        <v>637</v>
      </c>
      <c r="D190" s="4">
        <v>1379392</v>
      </c>
      <c r="E190" s="11">
        <v>44.420203999999998</v>
      </c>
      <c r="F190" s="11">
        <v>30.3093</v>
      </c>
      <c r="G190" s="11">
        <v>32.160854</v>
      </c>
      <c r="H190" s="11" t="s">
        <v>64</v>
      </c>
      <c r="I190" s="11">
        <v>19.811019999999999</v>
      </c>
      <c r="J190" s="11">
        <f>MIN(F190:I190)</f>
        <v>19.811019999999999</v>
      </c>
      <c r="K190" s="2" t="s">
        <v>683</v>
      </c>
      <c r="L190" s="12">
        <f>E190-J190</f>
        <v>24.609183999999999</v>
      </c>
      <c r="M190" t="str">
        <f>IF(J190&lt;E190,"renewables","coal")</f>
        <v>renewables</v>
      </c>
      <c r="N190" s="14">
        <f>L190/E190</f>
        <v>0.55400880194066648</v>
      </c>
      <c r="O190" s="2" t="s">
        <v>341</v>
      </c>
    </row>
    <row r="191" spans="1:15" x14ac:dyDescent="0.2">
      <c r="A191" s="2">
        <v>10143</v>
      </c>
      <c r="B191" s="2" t="s">
        <v>600</v>
      </c>
      <c r="C191" s="2">
        <v>118</v>
      </c>
      <c r="D191" s="4">
        <v>643626</v>
      </c>
      <c r="E191" s="11">
        <v>25.308599000000001</v>
      </c>
      <c r="F191" s="11">
        <v>31.631530000000001</v>
      </c>
      <c r="G191" s="11">
        <v>31.719450999999999</v>
      </c>
      <c r="H191" s="11">
        <v>18.133993</v>
      </c>
      <c r="I191" s="11">
        <v>15.068486</v>
      </c>
      <c r="J191" s="11">
        <f>MIN(F191:I191)</f>
        <v>15.068486</v>
      </c>
      <c r="K191" s="2" t="s">
        <v>683</v>
      </c>
      <c r="L191" s="12">
        <f>E191-J191</f>
        <v>10.240113000000001</v>
      </c>
      <c r="M191" t="str">
        <f>IF(J191&lt;E191,"renewables","coal")</f>
        <v>renewables</v>
      </c>
      <c r="N191" s="14">
        <f>L191/E191</f>
        <v>0.40461002997439727</v>
      </c>
      <c r="O191" s="2" t="s">
        <v>341</v>
      </c>
    </row>
    <row r="192" spans="1:15" x14ac:dyDescent="0.2">
      <c r="A192" s="2">
        <v>10151</v>
      </c>
      <c r="B192" s="2" t="s">
        <v>604</v>
      </c>
      <c r="C192" s="2">
        <v>95.7</v>
      </c>
      <c r="D192" s="4">
        <v>631409</v>
      </c>
      <c r="E192" s="11">
        <v>31.710591999999998</v>
      </c>
      <c r="F192" s="11">
        <v>28.382501999999999</v>
      </c>
      <c r="G192" s="11">
        <v>29.510489</v>
      </c>
      <c r="H192" s="11">
        <v>33.527285999999997</v>
      </c>
      <c r="I192" s="11">
        <v>14.113985</v>
      </c>
      <c r="J192" s="11">
        <f>MIN(F192:I192)</f>
        <v>14.113985</v>
      </c>
      <c r="K192" s="2" t="s">
        <v>683</v>
      </c>
      <c r="L192" s="12">
        <f>E192-J192</f>
        <v>17.596606999999999</v>
      </c>
      <c r="M192" t="str">
        <f>IF(J192&lt;E192,"renewables","coal")</f>
        <v>renewables</v>
      </c>
      <c r="N192" s="14">
        <f>L192/E192</f>
        <v>0.55491259828892503</v>
      </c>
      <c r="O192" s="2" t="s">
        <v>386</v>
      </c>
    </row>
    <row r="193" spans="1:15" x14ac:dyDescent="0.2">
      <c r="A193" s="2">
        <v>10603</v>
      </c>
      <c r="B193" s="2" t="s">
        <v>607</v>
      </c>
      <c r="C193" s="2">
        <v>57.6</v>
      </c>
      <c r="D193" s="4">
        <v>231799</v>
      </c>
      <c r="E193" s="11">
        <v>33.864839000000003</v>
      </c>
      <c r="F193" s="11">
        <v>31.631530000000001</v>
      </c>
      <c r="G193" s="11">
        <v>31.719450999999999</v>
      </c>
      <c r="H193" s="11">
        <v>16.77918</v>
      </c>
      <c r="I193" s="11">
        <v>15.068486</v>
      </c>
      <c r="J193" s="11">
        <f>MIN(F193:I193)</f>
        <v>15.068486</v>
      </c>
      <c r="K193" s="2" t="s">
        <v>683</v>
      </c>
      <c r="L193" s="12">
        <f>E193-J193</f>
        <v>18.796353000000003</v>
      </c>
      <c r="M193" t="str">
        <f>IF(J193&lt;E193,"renewables","coal")</f>
        <v>renewables</v>
      </c>
      <c r="N193" s="14">
        <f>L193/E193</f>
        <v>0.55504037683450969</v>
      </c>
      <c r="O193" s="2" t="s">
        <v>341</v>
      </c>
    </row>
    <row r="194" spans="1:15" x14ac:dyDescent="0.2">
      <c r="A194" s="2">
        <v>10671</v>
      </c>
      <c r="B194" s="2" t="s">
        <v>609</v>
      </c>
      <c r="C194" s="2">
        <v>350</v>
      </c>
      <c r="D194" s="4">
        <v>1030739</v>
      </c>
      <c r="E194" s="11">
        <v>41.993839999999999</v>
      </c>
      <c r="F194" s="11">
        <v>18.777650999999999</v>
      </c>
      <c r="G194" s="11">
        <v>17.428235000000001</v>
      </c>
      <c r="H194" s="11">
        <v>27.488458999999999</v>
      </c>
      <c r="I194" s="11">
        <v>12.472588</v>
      </c>
      <c r="J194" s="11">
        <f>MIN(F194:I194)</f>
        <v>12.472588</v>
      </c>
      <c r="K194" s="2" t="s">
        <v>683</v>
      </c>
      <c r="L194" s="12">
        <f>E194-J194</f>
        <v>29.521251999999997</v>
      </c>
      <c r="M194" t="str">
        <f>IF(J194&lt;E194,"renewables","coal")</f>
        <v>renewables</v>
      </c>
      <c r="N194" s="14">
        <f>L194/E194</f>
        <v>0.70299005758939881</v>
      </c>
      <c r="O194" s="2" t="s">
        <v>59</v>
      </c>
    </row>
    <row r="195" spans="1:15" x14ac:dyDescent="0.2">
      <c r="A195" s="2">
        <v>50611</v>
      </c>
      <c r="B195" s="2" t="s">
        <v>612</v>
      </c>
      <c r="C195" s="2">
        <v>36</v>
      </c>
      <c r="D195" s="4">
        <v>146673</v>
      </c>
      <c r="E195" s="11">
        <v>43.354655000000001</v>
      </c>
      <c r="F195" s="11">
        <v>31.631530000000001</v>
      </c>
      <c r="G195" s="11">
        <v>31.719450999999999</v>
      </c>
      <c r="H195" s="11">
        <v>24.432576000000001</v>
      </c>
      <c r="I195" s="11">
        <v>15.068486</v>
      </c>
      <c r="J195" s="11">
        <f>MIN(F195:I195)</f>
        <v>15.068486</v>
      </c>
      <c r="K195" s="2" t="s">
        <v>683</v>
      </c>
      <c r="L195" s="12">
        <f>E195-J195</f>
        <v>28.286169000000001</v>
      </c>
      <c r="M195" t="str">
        <f>IF(J195&lt;E195,"renewables","coal")</f>
        <v>renewables</v>
      </c>
      <c r="N195" s="14">
        <f>L195/E195</f>
        <v>0.65243672219280724</v>
      </c>
      <c r="O195" s="2" t="s">
        <v>341</v>
      </c>
    </row>
    <row r="196" spans="1:15" x14ac:dyDescent="0.2">
      <c r="A196" s="2">
        <v>50776</v>
      </c>
      <c r="B196" s="2" t="s">
        <v>615</v>
      </c>
      <c r="C196" s="2">
        <v>94</v>
      </c>
      <c r="D196" s="4">
        <v>127227</v>
      </c>
      <c r="E196" s="11">
        <v>58.558346999999998</v>
      </c>
      <c r="F196" s="11">
        <v>31.631530000000001</v>
      </c>
      <c r="G196" s="11">
        <v>31.719450999999999</v>
      </c>
      <c r="H196" s="11">
        <v>19.995386</v>
      </c>
      <c r="I196" s="11">
        <v>15.068486</v>
      </c>
      <c r="J196" s="11">
        <f>MIN(F196:I196)</f>
        <v>15.068486</v>
      </c>
      <c r="K196" s="2" t="s">
        <v>683</v>
      </c>
      <c r="L196" s="12">
        <f>E196-J196</f>
        <v>43.489860999999998</v>
      </c>
      <c r="M196" t="str">
        <f>IF(J196&lt;E196,"renewables","coal")</f>
        <v>renewables</v>
      </c>
      <c r="N196" s="14">
        <f>L196/E196</f>
        <v>0.74267569403897282</v>
      </c>
      <c r="O196" s="2" t="s">
        <v>341</v>
      </c>
    </row>
    <row r="197" spans="1:15" x14ac:dyDescent="0.2">
      <c r="A197" s="2">
        <v>50974</v>
      </c>
      <c r="B197" s="2" t="s">
        <v>685</v>
      </c>
      <c r="C197" s="2">
        <v>94.7</v>
      </c>
      <c r="D197" s="4">
        <v>305379</v>
      </c>
      <c r="E197" s="11">
        <v>36.269731999999998</v>
      </c>
      <c r="F197" s="11">
        <v>31.631530000000001</v>
      </c>
      <c r="G197" s="11">
        <v>31.719450999999999</v>
      </c>
      <c r="H197" s="11">
        <v>28.113475999999999</v>
      </c>
      <c r="I197" s="11">
        <v>15.068486</v>
      </c>
      <c r="J197" s="11">
        <f>MIN(F197:I197)</f>
        <v>15.068486</v>
      </c>
      <c r="K197" s="2" t="s">
        <v>683</v>
      </c>
      <c r="L197" s="12">
        <f>E197-J197</f>
        <v>21.201245999999998</v>
      </c>
      <c r="M197" t="str">
        <f>IF(J197&lt;E197,"renewables","coal")</f>
        <v>renewables</v>
      </c>
      <c r="N197" s="14">
        <f>L197/E197</f>
        <v>0.58454377330386664</v>
      </c>
      <c r="O197" s="2" t="s">
        <v>341</v>
      </c>
    </row>
    <row r="198" spans="1:15" x14ac:dyDescent="0.2">
      <c r="A198" s="2">
        <v>55076</v>
      </c>
      <c r="B198" s="2" t="s">
        <v>620</v>
      </c>
      <c r="C198" s="2">
        <v>513.70000000000005</v>
      </c>
      <c r="D198" s="4">
        <v>2760090</v>
      </c>
      <c r="E198" s="11">
        <v>40.876255</v>
      </c>
      <c r="F198" s="11">
        <v>19.143699999999999</v>
      </c>
      <c r="G198" s="11">
        <v>20.716114999999999</v>
      </c>
      <c r="H198" s="11">
        <v>27.441420999999998</v>
      </c>
      <c r="I198" s="11">
        <v>27.462178999999999</v>
      </c>
      <c r="J198" s="11">
        <f>MIN(F198:I198)</f>
        <v>19.143699999999999</v>
      </c>
      <c r="K198" s="2" t="s">
        <v>681</v>
      </c>
      <c r="L198" s="12">
        <f>E198-J198</f>
        <v>21.732555000000001</v>
      </c>
      <c r="M198" t="str">
        <f>IF(J198&lt;E198,"renewables","coal")</f>
        <v>renewables</v>
      </c>
      <c r="N198" s="14">
        <f>L198/E198</f>
        <v>0.53166697878756264</v>
      </c>
      <c r="O198" s="2" t="s">
        <v>461</v>
      </c>
    </row>
    <row r="199" spans="1:15" x14ac:dyDescent="0.2">
      <c r="A199" s="2">
        <v>55749</v>
      </c>
      <c r="B199" s="2" t="s">
        <v>623</v>
      </c>
      <c r="C199" s="2">
        <v>115.7</v>
      </c>
      <c r="D199" s="4">
        <v>481674</v>
      </c>
      <c r="E199" s="11">
        <v>36.113191999999998</v>
      </c>
      <c r="F199" s="11">
        <v>28.624355999999999</v>
      </c>
      <c r="G199" s="11">
        <v>30.715776999999999</v>
      </c>
      <c r="H199" s="11">
        <v>41.162928999999998</v>
      </c>
      <c r="I199" s="11">
        <v>12.820156000000001</v>
      </c>
      <c r="J199" s="11">
        <f>MIN(F199:I199)</f>
        <v>12.820156000000001</v>
      </c>
      <c r="K199" s="2" t="s">
        <v>683</v>
      </c>
      <c r="L199" s="12">
        <f>E199-J199</f>
        <v>23.293035999999997</v>
      </c>
      <c r="M199" t="str">
        <f>IF(J199&lt;E199,"renewables","coal")</f>
        <v>renewables</v>
      </c>
      <c r="N199" s="14">
        <f>L199/E199</f>
        <v>0.64500075207973862</v>
      </c>
      <c r="O199" s="2" t="s">
        <v>625</v>
      </c>
    </row>
    <row r="200" spans="1:15" x14ac:dyDescent="0.2">
      <c r="A200" s="2">
        <v>55856</v>
      </c>
      <c r="B200" s="2" t="s">
        <v>629</v>
      </c>
      <c r="C200" s="2">
        <v>1766</v>
      </c>
      <c r="D200" s="4">
        <v>12685740</v>
      </c>
      <c r="E200" s="11">
        <v>20.472259000000001</v>
      </c>
      <c r="F200" s="11">
        <v>22.824655</v>
      </c>
      <c r="G200" s="11">
        <v>24.480308000000001</v>
      </c>
      <c r="H200" s="11" t="s">
        <v>64</v>
      </c>
      <c r="I200" s="11">
        <v>20.469041000000001</v>
      </c>
      <c r="J200" s="11">
        <f>MIN(F200:I200)</f>
        <v>20.469041000000001</v>
      </c>
      <c r="K200" s="2" t="s">
        <v>683</v>
      </c>
      <c r="L200" s="12">
        <f>E200-J200</f>
        <v>3.2180000000003872E-3</v>
      </c>
      <c r="M200" t="str">
        <f>IF(J200&lt;E200,"renewables","coal")</f>
        <v>renewables</v>
      </c>
      <c r="N200" s="14">
        <f>L200/E200</f>
        <v>1.5718832005790797E-4</v>
      </c>
      <c r="O200" s="2" t="s">
        <v>111</v>
      </c>
    </row>
    <row r="201" spans="1:15" x14ac:dyDescent="0.2">
      <c r="A201" s="2">
        <v>56068</v>
      </c>
      <c r="B201" s="2" t="s">
        <v>632</v>
      </c>
      <c r="C201" s="2">
        <v>1402.6</v>
      </c>
      <c r="D201" s="4">
        <v>7703887</v>
      </c>
      <c r="E201" s="11">
        <v>33.589384000000003</v>
      </c>
      <c r="F201" s="11">
        <v>26.508827</v>
      </c>
      <c r="G201" s="11">
        <v>28.214358000000001</v>
      </c>
      <c r="H201" s="11" t="s">
        <v>64</v>
      </c>
      <c r="I201" s="11">
        <v>23.819355000000002</v>
      </c>
      <c r="J201" s="11">
        <f>MIN(F201:I201)</f>
        <v>23.819355000000002</v>
      </c>
      <c r="K201" s="2" t="s">
        <v>683</v>
      </c>
      <c r="L201" s="12">
        <f>E201-J201</f>
        <v>9.770029000000001</v>
      </c>
      <c r="M201" t="str">
        <f>IF(J201&lt;E201,"renewables","coal")</f>
        <v>renewables</v>
      </c>
      <c r="N201" s="14">
        <f>L201/E201</f>
        <v>0.29086657260520171</v>
      </c>
      <c r="O201" s="2" t="s">
        <v>400</v>
      </c>
    </row>
    <row r="202" spans="1:15" x14ac:dyDescent="0.2">
      <c r="A202" s="2">
        <v>56224</v>
      </c>
      <c r="B202" s="2" t="s">
        <v>633</v>
      </c>
      <c r="C202" s="2">
        <v>242</v>
      </c>
      <c r="D202" s="4">
        <v>1192341</v>
      </c>
      <c r="E202" s="11">
        <v>46.971739999999997</v>
      </c>
      <c r="F202" s="11">
        <v>20.949673000000001</v>
      </c>
      <c r="G202" s="11">
        <v>17.836566000000001</v>
      </c>
      <c r="H202" s="11">
        <v>60.227901000000003</v>
      </c>
      <c r="I202" s="11">
        <v>26.116163</v>
      </c>
      <c r="J202" s="11">
        <f>MIN(F202:I202)</f>
        <v>17.836566000000001</v>
      </c>
      <c r="K202" s="2" t="s">
        <v>684</v>
      </c>
      <c r="L202" s="12">
        <f>E202-J202</f>
        <v>29.135173999999996</v>
      </c>
      <c r="M202" t="str">
        <f>IF(J202&lt;E202,"renewables","coal")</f>
        <v>renewables</v>
      </c>
      <c r="N202" s="14">
        <f>L202/E202</f>
        <v>0.62027027314721572</v>
      </c>
      <c r="O202" s="2" t="s">
        <v>595</v>
      </c>
    </row>
    <row r="203" spans="1:15" x14ac:dyDescent="0.2">
      <c r="A203" s="2">
        <v>56456</v>
      </c>
      <c r="B203" s="2" t="s">
        <v>636</v>
      </c>
      <c r="C203" s="2">
        <v>720</v>
      </c>
      <c r="D203" s="4">
        <v>4046219</v>
      </c>
      <c r="E203" s="11">
        <v>32.148300999999996</v>
      </c>
      <c r="F203" s="11">
        <v>20.014410000000002</v>
      </c>
      <c r="G203" s="11">
        <v>21.381546</v>
      </c>
      <c r="H203" s="11">
        <v>18.772015</v>
      </c>
      <c r="I203" s="11">
        <v>19.817627999999999</v>
      </c>
      <c r="J203" s="11">
        <f>MIN(F203:I203)</f>
        <v>18.772015</v>
      </c>
      <c r="K203" s="2" t="s">
        <v>682</v>
      </c>
      <c r="L203" s="12">
        <f>E203-J203</f>
        <v>13.376285999999997</v>
      </c>
      <c r="M203" t="str">
        <f>IF(J203&lt;E203,"renewables","coal")</f>
        <v>renewables</v>
      </c>
      <c r="N203" s="14">
        <f>L203/E203</f>
        <v>0.41608065073174466</v>
      </c>
      <c r="O203" s="2" t="s">
        <v>426</v>
      </c>
    </row>
    <row r="204" spans="1:15" x14ac:dyDescent="0.2">
      <c r="A204" s="2">
        <v>56564</v>
      </c>
      <c r="B204" s="2" t="s">
        <v>640</v>
      </c>
      <c r="C204" s="2">
        <v>609</v>
      </c>
      <c r="D204" s="4">
        <v>3421595</v>
      </c>
      <c r="E204" s="11">
        <v>32.240124000000002</v>
      </c>
      <c r="F204" s="11">
        <v>19.940867999999998</v>
      </c>
      <c r="G204" s="11">
        <v>21.381546</v>
      </c>
      <c r="H204" s="11">
        <v>26.526924000000001</v>
      </c>
      <c r="I204" s="11">
        <v>19.671741999999998</v>
      </c>
      <c r="J204" s="11">
        <f>MIN(F204:I204)</f>
        <v>19.671741999999998</v>
      </c>
      <c r="K204" s="2" t="s">
        <v>683</v>
      </c>
      <c r="L204" s="12">
        <f>E204-J204</f>
        <v>12.568382000000003</v>
      </c>
      <c r="M204" t="str">
        <f>IF(J204&lt;E204,"renewables","coal")</f>
        <v>renewables</v>
      </c>
      <c r="N204" s="14">
        <f>L204/E204</f>
        <v>0.38983665199302592</v>
      </c>
      <c r="O204" s="2" t="s">
        <v>426</v>
      </c>
    </row>
    <row r="205" spans="1:15" x14ac:dyDescent="0.2">
      <c r="A205" s="2">
        <v>56609</v>
      </c>
      <c r="B205" s="2" t="s">
        <v>642</v>
      </c>
      <c r="C205" s="2">
        <v>483.7</v>
      </c>
      <c r="D205" s="4">
        <v>2943791</v>
      </c>
      <c r="E205" s="11">
        <v>16.641513</v>
      </c>
      <c r="F205" s="11">
        <v>20.332668000000002</v>
      </c>
      <c r="G205" s="11">
        <v>23.327310000000001</v>
      </c>
      <c r="H205" s="11">
        <v>20.672181999999999</v>
      </c>
      <c r="I205" s="11">
        <v>16.957073000000001</v>
      </c>
      <c r="J205" s="11">
        <f>MIN(F205:I205)</f>
        <v>16.957073000000001</v>
      </c>
      <c r="K205" s="2" t="s">
        <v>683</v>
      </c>
      <c r="L205" s="12">
        <f>E205-J205</f>
        <v>-0.31556000000000139</v>
      </c>
      <c r="M205" t="str">
        <f>IF(J205&lt;E205,"renewables","coal")</f>
        <v>coal</v>
      </c>
      <c r="N205" s="14">
        <f>L205/E205</f>
        <v>-1.8962218158889845E-2</v>
      </c>
      <c r="O205" s="2" t="s">
        <v>411</v>
      </c>
    </row>
    <row r="206" spans="1:15" x14ac:dyDescent="0.2">
      <c r="A206" s="2">
        <v>56611</v>
      </c>
      <c r="B206" s="2" t="s">
        <v>643</v>
      </c>
      <c r="C206" s="2">
        <v>1008</v>
      </c>
      <c r="D206" s="4">
        <v>5385695</v>
      </c>
      <c r="E206" s="11">
        <v>29.052415</v>
      </c>
      <c r="F206" s="11">
        <v>17.529544000000001</v>
      </c>
      <c r="G206" s="11">
        <v>17.170491999999999</v>
      </c>
      <c r="H206" s="11">
        <v>19.533249999999999</v>
      </c>
      <c r="I206" s="11">
        <v>13.359696</v>
      </c>
      <c r="J206" s="11">
        <f>MIN(F206:I206)</f>
        <v>13.359696</v>
      </c>
      <c r="K206" s="2" t="s">
        <v>683</v>
      </c>
      <c r="L206" s="12">
        <f>E206-J206</f>
        <v>15.692719</v>
      </c>
      <c r="M206" t="str">
        <f>IF(J206&lt;E206,"renewables","coal")</f>
        <v>renewables</v>
      </c>
      <c r="N206" s="14">
        <f>L206/E206</f>
        <v>0.54015196327052328</v>
      </c>
      <c r="O206" s="2" t="s">
        <v>65</v>
      </c>
    </row>
    <row r="207" spans="1:15" x14ac:dyDescent="0.2">
      <c r="A207" s="2">
        <v>56671</v>
      </c>
      <c r="B207" s="2" t="s">
        <v>647</v>
      </c>
      <c r="C207" s="2">
        <v>807.5</v>
      </c>
      <c r="D207" s="4">
        <v>5551798</v>
      </c>
      <c r="E207" s="11">
        <v>28.931253000000002</v>
      </c>
      <c r="F207" s="11">
        <v>29.771350999999999</v>
      </c>
      <c r="G207" s="11">
        <v>29.750254000000002</v>
      </c>
      <c r="H207" s="11" t="s">
        <v>64</v>
      </c>
      <c r="I207" s="11">
        <v>19.714763000000001</v>
      </c>
      <c r="J207" s="11">
        <f>MIN(F207:I207)</f>
        <v>19.714763000000001</v>
      </c>
      <c r="K207" s="2" t="s">
        <v>683</v>
      </c>
      <c r="L207" s="12">
        <f>E207-J207</f>
        <v>9.2164900000000003</v>
      </c>
      <c r="M207" t="str">
        <f>IF(J207&lt;E207,"renewables","coal")</f>
        <v>renewables</v>
      </c>
      <c r="N207" s="14">
        <f>L207/E207</f>
        <v>0.31856518623648966</v>
      </c>
      <c r="O207" s="2" t="s">
        <v>386</v>
      </c>
    </row>
    <row r="208" spans="1:15" x14ac:dyDescent="0.2">
      <c r="A208" s="2">
        <v>56786</v>
      </c>
      <c r="B208" s="2" t="s">
        <v>650</v>
      </c>
      <c r="C208" s="2">
        <v>106.2</v>
      </c>
      <c r="D208" s="4">
        <v>171833</v>
      </c>
      <c r="E208" s="11">
        <v>101.38656</v>
      </c>
      <c r="F208" s="11">
        <v>27.058899</v>
      </c>
      <c r="G208" s="11">
        <v>28.590783999999999</v>
      </c>
      <c r="H208" s="11">
        <v>18.075958</v>
      </c>
      <c r="I208" s="11">
        <v>17.954796000000002</v>
      </c>
      <c r="J208" s="11">
        <f>MIN(F208:I208)</f>
        <v>17.954796000000002</v>
      </c>
      <c r="K208" s="2" t="s">
        <v>683</v>
      </c>
      <c r="L208" s="12">
        <f>E208-J208</f>
        <v>83.431764000000001</v>
      </c>
      <c r="M208" t="str">
        <f>IF(J208&lt;E208,"renewables","coal")</f>
        <v>renewables</v>
      </c>
      <c r="N208" s="14">
        <f>L208/E208</f>
        <v>0.82290753330618971</v>
      </c>
      <c r="O208" s="2" t="s">
        <v>301</v>
      </c>
    </row>
    <row r="209" spans="1:15" x14ac:dyDescent="0.2">
      <c r="A209" s="2">
        <v>56808</v>
      </c>
      <c r="B209" s="2" t="s">
        <v>652</v>
      </c>
      <c r="C209" s="2">
        <v>668</v>
      </c>
      <c r="D209" s="4">
        <v>953703</v>
      </c>
      <c r="E209" s="11">
        <v>50.011966000000001</v>
      </c>
      <c r="F209" s="11">
        <v>23.131124</v>
      </c>
      <c r="G209" s="11">
        <v>24.686025999999998</v>
      </c>
      <c r="H209" s="11">
        <v>41.087826</v>
      </c>
      <c r="I209" s="11">
        <v>19.751681000000001</v>
      </c>
      <c r="J209" s="11">
        <f>MIN(F209:I209)</f>
        <v>19.751681000000001</v>
      </c>
      <c r="K209" s="2" t="s">
        <v>683</v>
      </c>
      <c r="L209" s="12">
        <f>E209-J209</f>
        <v>30.260285</v>
      </c>
      <c r="M209" t="str">
        <f>IF(J209&lt;E209,"renewables","coal")</f>
        <v>renewables</v>
      </c>
      <c r="N209" s="14">
        <f>L209/E209</f>
        <v>0.60506089682617159</v>
      </c>
      <c r="O209" s="2" t="s">
        <v>378</v>
      </c>
    </row>
    <row r="210" spans="1:15" x14ac:dyDescent="0.2">
      <c r="A210" t="s">
        <v>654</v>
      </c>
      <c r="B210" s="2" t="s">
        <v>686</v>
      </c>
      <c r="C210" s="3">
        <v>301</v>
      </c>
      <c r="D210">
        <v>2002439</v>
      </c>
      <c r="E210" s="12">
        <v>27.673002212794</v>
      </c>
      <c r="F210" s="11">
        <v>20.332668000000002</v>
      </c>
      <c r="G210" s="11">
        <v>23.327310000000001</v>
      </c>
      <c r="H210" s="11">
        <v>18.992006</v>
      </c>
      <c r="I210" s="11">
        <v>16.434965999999999</v>
      </c>
      <c r="J210" s="11">
        <f>MIN(F210:I210)</f>
        <v>16.434965999999999</v>
      </c>
      <c r="K210" s="2" t="s">
        <v>683</v>
      </c>
      <c r="L210" s="12">
        <f>E210-J210</f>
        <v>11.238036212794</v>
      </c>
      <c r="M210" t="str">
        <f>IF(J210&lt;E210,"renewables","coal")</f>
        <v>renewables</v>
      </c>
      <c r="N210" s="14">
        <f>L210/E210</f>
        <v>0.40610108460145111</v>
      </c>
      <c r="O210" s="2" t="s">
        <v>411</v>
      </c>
    </row>
    <row r="211" spans="1:15" x14ac:dyDescent="0.2">
      <c r="A211" t="s">
        <v>657</v>
      </c>
      <c r="B211" t="s">
        <v>658</v>
      </c>
      <c r="C211" s="3">
        <v>1693.5</v>
      </c>
      <c r="D211">
        <v>10332330</v>
      </c>
      <c r="E211" s="12">
        <v>31.921332822760206</v>
      </c>
      <c r="F211" s="12">
        <v>27.409410000000001</v>
      </c>
      <c r="G211" s="12">
        <v>29.371649000000001</v>
      </c>
      <c r="H211" s="12">
        <v>27.034908999999999</v>
      </c>
      <c r="I211" s="12">
        <v>17.908235000000001</v>
      </c>
      <c r="J211" s="11">
        <f>MIN(F211:I211)</f>
        <v>17.908235000000001</v>
      </c>
      <c r="K211" t="s">
        <v>683</v>
      </c>
      <c r="L211" s="12">
        <f>E211-J211</f>
        <v>14.013097822760205</v>
      </c>
      <c r="M211" t="str">
        <f>IF(J211&lt;E211,"renewables","coal")</f>
        <v>renewables</v>
      </c>
      <c r="N211" s="14">
        <f>L211/E211</f>
        <v>0.43898849401328055</v>
      </c>
      <c r="O211" s="3" t="s">
        <v>625</v>
      </c>
    </row>
  </sheetData>
  <autoFilter ref="A1:O211" xr:uid="{0FFE44D1-BF77-2C4F-8DAF-D00752AC98F8}">
    <sortState xmlns:xlrd2="http://schemas.microsoft.com/office/spreadsheetml/2017/richdata2" ref="A2:O211">
      <sortCondition ref="A1:A21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3346-B4C2-204F-9566-BAB6FD404D64}">
  <dimension ref="A1:T212"/>
  <sheetViews>
    <sheetView tabSelected="1" topLeftCell="M1" workbookViewId="0">
      <selection activeCell="K246" sqref="K246"/>
    </sheetView>
  </sheetViews>
  <sheetFormatPr baseColWidth="10" defaultRowHeight="16" x14ac:dyDescent="0.2"/>
  <cols>
    <col min="2" max="2" width="35.5" bestFit="1" customWidth="1"/>
    <col min="3" max="3" width="28.33203125" bestFit="1" customWidth="1"/>
    <col min="4" max="4" width="25.33203125" style="21" bestFit="1" customWidth="1"/>
    <col min="5" max="5" width="36.33203125" style="12" bestFit="1" customWidth="1"/>
    <col min="6" max="6" width="23.5" bestFit="1" customWidth="1"/>
    <col min="7" max="7" width="25.5" style="12" bestFit="1" customWidth="1"/>
    <col min="8" max="8" width="11.1640625" style="12" bestFit="1" customWidth="1"/>
    <col min="9" max="9" width="10.5" style="12" bestFit="1" customWidth="1"/>
    <col min="10" max="10" width="21.83203125" style="12" bestFit="1" customWidth="1"/>
    <col min="11" max="11" width="17.1640625" customWidth="1"/>
    <col min="12" max="12" width="13" customWidth="1"/>
    <col min="13" max="13" width="23.5" style="12" bestFit="1" customWidth="1"/>
    <col min="14" max="14" width="25.1640625" style="12" bestFit="1" customWidth="1"/>
    <col min="15" max="15" width="24.5" bestFit="1" customWidth="1"/>
    <col min="16" max="16" width="46.6640625" bestFit="1" customWidth="1"/>
    <col min="17" max="17" width="18.83203125" bestFit="1" customWidth="1"/>
    <col min="18" max="18" width="33.1640625" bestFit="1" customWidth="1"/>
    <col min="19" max="19" width="33.1640625" customWidth="1"/>
    <col min="20" max="20" width="9.6640625" customWidth="1"/>
  </cols>
  <sheetData>
    <row r="1" spans="1:20" ht="34" x14ac:dyDescent="0.2">
      <c r="A1" s="1" t="s">
        <v>0</v>
      </c>
      <c r="B1" s="1" t="s">
        <v>1</v>
      </c>
      <c r="C1" s="1" t="s">
        <v>699</v>
      </c>
      <c r="D1" s="19" t="s">
        <v>721</v>
      </c>
      <c r="E1" s="10" t="s">
        <v>677</v>
      </c>
      <c r="F1" s="1" t="s">
        <v>713</v>
      </c>
      <c r="G1" s="10" t="s">
        <v>718</v>
      </c>
      <c r="H1" s="10" t="s">
        <v>687</v>
      </c>
      <c r="I1" s="10" t="s">
        <v>688</v>
      </c>
      <c r="J1" s="10" t="s">
        <v>689</v>
      </c>
      <c r="K1" s="1" t="s">
        <v>690</v>
      </c>
      <c r="L1" s="1" t="s">
        <v>694</v>
      </c>
      <c r="M1" s="10" t="s">
        <v>679</v>
      </c>
      <c r="N1" s="10" t="s">
        <v>680</v>
      </c>
      <c r="O1" s="1" t="s">
        <v>748</v>
      </c>
      <c r="P1" s="1" t="s">
        <v>746</v>
      </c>
      <c r="Q1" s="1" t="s">
        <v>714</v>
      </c>
      <c r="R1" s="1" t="s">
        <v>715</v>
      </c>
      <c r="S1" s="1" t="s">
        <v>747</v>
      </c>
      <c r="T1" s="16" t="s">
        <v>2</v>
      </c>
    </row>
    <row r="2" spans="1:20" x14ac:dyDescent="0.2">
      <c r="A2" s="2">
        <v>3</v>
      </c>
      <c r="B2" s="2" t="s">
        <v>9</v>
      </c>
      <c r="C2" s="2">
        <v>1192.5</v>
      </c>
      <c r="D2" s="20">
        <v>3870545</v>
      </c>
      <c r="E2" s="11">
        <v>46.630944</v>
      </c>
      <c r="F2" s="2">
        <v>15</v>
      </c>
      <c r="G2" s="11">
        <v>38.872636999999997</v>
      </c>
      <c r="H2" s="11">
        <v>19.822637</v>
      </c>
      <c r="I2" s="11">
        <v>25.129854000000002</v>
      </c>
      <c r="J2" s="11">
        <v>19.822637</v>
      </c>
      <c r="K2" s="2">
        <f>IF(J2&lt;E2,1,0)</f>
        <v>1</v>
      </c>
      <c r="L2" s="2" t="str">
        <f>IF(J2=H2,"PTC","ITC")</f>
        <v>PTC</v>
      </c>
      <c r="M2" s="12">
        <v>22.364033798857783</v>
      </c>
      <c r="N2" s="11">
        <f>J2+M2</f>
        <v>42.186670798857783</v>
      </c>
      <c r="O2" s="23">
        <v>1429.4785330859129</v>
      </c>
      <c r="P2" s="23">
        <v>1192.5</v>
      </c>
      <c r="Q2" s="2">
        <f>IF(O2&gt;C2,1,0)</f>
        <v>1</v>
      </c>
      <c r="R2" s="2">
        <f>IF(O2&gt;0.75*C2,1,0)</f>
        <v>1</v>
      </c>
      <c r="S2" s="2">
        <f>IF(O2&gt;0.5*C2,1,0)</f>
        <v>1</v>
      </c>
      <c r="T2" s="2" t="s">
        <v>12</v>
      </c>
    </row>
    <row r="3" spans="1:20" x14ac:dyDescent="0.2">
      <c r="A3" s="2">
        <v>26</v>
      </c>
      <c r="B3" s="2" t="s">
        <v>16</v>
      </c>
      <c r="C3" s="2">
        <v>952</v>
      </c>
      <c r="D3" s="20">
        <v>3424914</v>
      </c>
      <c r="E3" s="11">
        <v>57.174304999999997</v>
      </c>
      <c r="F3" s="2">
        <v>10</v>
      </c>
      <c r="G3" s="11">
        <v>39.079574000000001</v>
      </c>
      <c r="H3" s="11">
        <v>20.029574</v>
      </c>
      <c r="I3" s="11">
        <v>25.263632000000001</v>
      </c>
      <c r="J3" s="11">
        <v>20.029574</v>
      </c>
      <c r="K3" s="2">
        <f>IF(J3&lt;E3,1,0)</f>
        <v>1</v>
      </c>
      <c r="L3" s="2" t="str">
        <f>IF(J3=H3,"PTC","ITC")</f>
        <v>PTC</v>
      </c>
      <c r="M3" s="12">
        <v>20.176747118321806</v>
      </c>
      <c r="N3" s="11">
        <f>J3+M3</f>
        <v>40.20632111832181</v>
      </c>
      <c r="O3" s="23">
        <v>1752.6008603898886</v>
      </c>
      <c r="P3" s="23">
        <v>952</v>
      </c>
      <c r="Q3" s="2">
        <f>IF(O3&gt;C3,1,0)</f>
        <v>1</v>
      </c>
      <c r="R3" s="2">
        <f>IF(O3&gt;0.75*C3,1,0)</f>
        <v>1</v>
      </c>
      <c r="S3" s="2">
        <f>IF(O3&gt;0.5*C3,1,0)</f>
        <v>1</v>
      </c>
      <c r="T3" s="2" t="s">
        <v>12</v>
      </c>
    </row>
    <row r="4" spans="1:20" x14ac:dyDescent="0.2">
      <c r="A4" s="2">
        <v>59</v>
      </c>
      <c r="B4" s="2" t="s">
        <v>19</v>
      </c>
      <c r="C4" s="2">
        <v>109.8</v>
      </c>
      <c r="D4" s="20">
        <v>422232</v>
      </c>
      <c r="E4" s="11">
        <v>34.888522000000002</v>
      </c>
      <c r="F4" s="2">
        <v>10</v>
      </c>
      <c r="G4" s="11">
        <v>39.366326000000001</v>
      </c>
      <c r="H4" s="11">
        <v>20.316326</v>
      </c>
      <c r="I4" s="11">
        <v>25.171816</v>
      </c>
      <c r="J4" s="11">
        <v>20.316326</v>
      </c>
      <c r="K4" s="2">
        <f>IF(J4&lt;E4,1,0)</f>
        <v>1</v>
      </c>
      <c r="L4" s="2" t="str">
        <f>IF(J4=H4,"PTC","ITC")</f>
        <v>PTC</v>
      </c>
      <c r="M4" s="12">
        <v>18.876221679076906</v>
      </c>
      <c r="N4" s="11">
        <f>J4+M4</f>
        <v>39.19254767907691</v>
      </c>
      <c r="O4" s="23">
        <v>84.764162040305379</v>
      </c>
      <c r="P4" s="23">
        <v>84.764162040305379</v>
      </c>
      <c r="Q4" s="2">
        <f>IF(O4&gt;C4,1,0)</f>
        <v>0</v>
      </c>
      <c r="R4" s="2">
        <f>IF(O4&gt;0.75*C4,1,0)</f>
        <v>1</v>
      </c>
      <c r="S4" s="2">
        <f>IF(O4&gt;0.5*C4,1,0)</f>
        <v>1</v>
      </c>
      <c r="T4" s="2" t="s">
        <v>22</v>
      </c>
    </row>
    <row r="5" spans="1:20" x14ac:dyDescent="0.2">
      <c r="A5" s="2">
        <v>60</v>
      </c>
      <c r="B5" s="2" t="s">
        <v>26</v>
      </c>
      <c r="C5" s="2">
        <v>324.3</v>
      </c>
      <c r="D5" s="20">
        <v>1299367</v>
      </c>
      <c r="E5" s="11">
        <v>38.604322000000003</v>
      </c>
      <c r="F5" s="2">
        <v>10</v>
      </c>
      <c r="G5" s="11">
        <v>39.366326000000001</v>
      </c>
      <c r="H5" s="11">
        <v>20.316326</v>
      </c>
      <c r="I5" s="11">
        <v>25.171816</v>
      </c>
      <c r="J5" s="11">
        <v>20.316326</v>
      </c>
      <c r="K5" s="2">
        <f>IF(J5&lt;E5,1,0)</f>
        <v>1</v>
      </c>
      <c r="L5" s="2" t="str">
        <f>IF(J5=H5,"PTC","ITC")</f>
        <v>PTC</v>
      </c>
      <c r="M5" s="12">
        <v>18.11669567720282</v>
      </c>
      <c r="N5" s="11">
        <f>J5+M5</f>
        <v>38.433021677202817</v>
      </c>
      <c r="O5" s="23">
        <v>327.36637992777185</v>
      </c>
      <c r="P5" s="23">
        <v>324.3</v>
      </c>
      <c r="Q5" s="2">
        <f>IF(O5&gt;C5,1,0)</f>
        <v>1</v>
      </c>
      <c r="R5" s="2">
        <f>IF(O5&gt;0.75*C5,1,0)</f>
        <v>1</v>
      </c>
      <c r="S5" s="2">
        <f>IF(O5&gt;0.5*C5,1,0)</f>
        <v>1</v>
      </c>
      <c r="T5" s="2" t="s">
        <v>22</v>
      </c>
    </row>
    <row r="6" spans="1:20" x14ac:dyDescent="0.2">
      <c r="A6" s="2">
        <v>108</v>
      </c>
      <c r="B6" s="2" t="s">
        <v>30</v>
      </c>
      <c r="C6" s="2">
        <v>348.7</v>
      </c>
      <c r="D6" s="20">
        <v>1599571</v>
      </c>
      <c r="E6" s="11">
        <v>27.042224000000001</v>
      </c>
      <c r="F6" s="2">
        <v>10</v>
      </c>
      <c r="G6" s="11">
        <v>34.914521999999998</v>
      </c>
      <c r="H6" s="11">
        <v>15.864521999999999</v>
      </c>
      <c r="I6" s="11">
        <v>22.368516</v>
      </c>
      <c r="J6" s="11">
        <v>15.864521999999999</v>
      </c>
      <c r="K6" s="2">
        <f>IF(J6&lt;E6,1,0)</f>
        <v>1</v>
      </c>
      <c r="L6" s="2" t="str">
        <f>IF(J6=H6,"PTC","ITC")</f>
        <v>PTC</v>
      </c>
      <c r="M6" s="12">
        <v>15.823855151162405</v>
      </c>
      <c r="N6" s="11">
        <f>J6+M6</f>
        <v>31.688377151162406</v>
      </c>
      <c r="O6" s="23">
        <v>246.31574453616514</v>
      </c>
      <c r="P6" s="23">
        <v>246.31574453616514</v>
      </c>
      <c r="Q6" s="2">
        <f>IF(O6&gt;C6,1,0)</f>
        <v>0</v>
      </c>
      <c r="R6" s="2">
        <f>IF(O6&gt;0.75*C6,1,0)</f>
        <v>0</v>
      </c>
      <c r="S6" s="2">
        <f>IF(O6&gt;0.5*C6,1,0)</f>
        <v>1</v>
      </c>
      <c r="T6" s="2" t="s">
        <v>33</v>
      </c>
    </row>
    <row r="7" spans="1:20" x14ac:dyDescent="0.2">
      <c r="A7" s="2">
        <v>113</v>
      </c>
      <c r="B7" s="2" t="s">
        <v>35</v>
      </c>
      <c r="C7" s="2">
        <v>425.9</v>
      </c>
      <c r="D7" s="20">
        <v>1926547</v>
      </c>
      <c r="E7" s="11">
        <v>36.137680000000003</v>
      </c>
      <c r="F7" s="2">
        <v>5</v>
      </c>
      <c r="G7" s="11">
        <v>32.864863</v>
      </c>
      <c r="H7" s="11">
        <v>13.814863000000001</v>
      </c>
      <c r="I7" s="11">
        <v>21.027989999999999</v>
      </c>
      <c r="J7" s="11">
        <v>13.814863000000001</v>
      </c>
      <c r="K7" s="2">
        <f>IF(J7&lt;E7,1,0)</f>
        <v>1</v>
      </c>
      <c r="L7" s="2" t="str">
        <f>IF(J7=H7,"PTC","ITC")</f>
        <v>PTC</v>
      </c>
      <c r="M7" s="12">
        <v>16.046928030304997</v>
      </c>
      <c r="N7" s="11">
        <f>J7+M7</f>
        <v>29.861791030305</v>
      </c>
      <c r="O7" s="23">
        <v>592.4677660897006</v>
      </c>
      <c r="P7" s="23">
        <v>425.9</v>
      </c>
      <c r="Q7" s="2">
        <f>IF(O7&gt;C7,1,0)</f>
        <v>1</v>
      </c>
      <c r="R7" s="2">
        <f>IF(O7&gt;0.75*C7,1,0)</f>
        <v>1</v>
      </c>
      <c r="S7" s="2">
        <f>IF(O7&gt;0.5*C7,1,0)</f>
        <v>1</v>
      </c>
      <c r="T7" s="2" t="s">
        <v>37</v>
      </c>
    </row>
    <row r="8" spans="1:20" x14ac:dyDescent="0.2">
      <c r="A8" s="2">
        <v>130</v>
      </c>
      <c r="B8" s="2" t="s">
        <v>41</v>
      </c>
      <c r="C8" s="2">
        <v>2390.1</v>
      </c>
      <c r="D8" s="20">
        <v>7356688</v>
      </c>
      <c r="E8" s="11">
        <v>40.853217000000001</v>
      </c>
      <c r="F8" s="2">
        <v>15</v>
      </c>
      <c r="G8" s="11">
        <v>37.997855999999999</v>
      </c>
      <c r="H8" s="11">
        <v>18.947856000000002</v>
      </c>
      <c r="I8" s="11">
        <v>24.604606</v>
      </c>
      <c r="J8" s="11">
        <v>18.947856000000002</v>
      </c>
      <c r="K8" s="2">
        <f>IF(J8&lt;E8,1,0)</f>
        <v>1</v>
      </c>
      <c r="L8" s="2" t="str">
        <f>IF(J8=H8,"PTC","ITC")</f>
        <v>PTC</v>
      </c>
      <c r="M8" s="12">
        <v>23.582921606027057</v>
      </c>
      <c r="N8" s="11">
        <f>J8+M8</f>
        <v>42.530777606027058</v>
      </c>
      <c r="O8" s="23">
        <v>2220.0812998935821</v>
      </c>
      <c r="P8" s="23">
        <v>2220.0812998935821</v>
      </c>
      <c r="Q8" s="2">
        <f>IF(O8&gt;C8,1,0)</f>
        <v>0</v>
      </c>
      <c r="R8" s="2">
        <f>IF(O8&gt;0.75*C8,1,0)</f>
        <v>1</v>
      </c>
      <c r="S8" s="2">
        <f>IF(O8&gt;0.5*C8,1,0)</f>
        <v>1</v>
      </c>
      <c r="T8" s="2" t="s">
        <v>44</v>
      </c>
    </row>
    <row r="9" spans="1:20" x14ac:dyDescent="0.2">
      <c r="A9" s="2">
        <v>136</v>
      </c>
      <c r="B9" s="2" t="s">
        <v>47</v>
      </c>
      <c r="C9" s="2">
        <v>1429.2</v>
      </c>
      <c r="D9" s="20">
        <v>6550658</v>
      </c>
      <c r="E9" s="11">
        <v>34.829185000000003</v>
      </c>
      <c r="F9" s="2">
        <v>15</v>
      </c>
      <c r="G9" s="11">
        <v>39.305267999999998</v>
      </c>
      <c r="H9" s="11">
        <v>20.255268000000001</v>
      </c>
      <c r="I9" s="11">
        <v>25.312190999999999</v>
      </c>
      <c r="J9" s="11">
        <v>20.255268000000001</v>
      </c>
      <c r="K9" s="2">
        <f>IF(J9&lt;E9,1,0)</f>
        <v>1</v>
      </c>
      <c r="L9" s="2" t="str">
        <f>IF(J9=H9,"PTC","ITC")</f>
        <v>PTC</v>
      </c>
      <c r="M9" s="12">
        <v>15.836964916806831</v>
      </c>
      <c r="N9" s="11">
        <f>J9+M9</f>
        <v>36.092232916806836</v>
      </c>
      <c r="O9" s="23">
        <v>1315.2167729092698</v>
      </c>
      <c r="P9" s="23">
        <v>1315.2167729092698</v>
      </c>
      <c r="Q9" s="2">
        <f>IF(O9&gt;C9,1,0)</f>
        <v>0</v>
      </c>
      <c r="R9" s="2">
        <f>IF(O9&gt;0.75*C9,1,0)</f>
        <v>1</v>
      </c>
      <c r="S9" s="2">
        <f>IF(O9&gt;0.5*C9,1,0)</f>
        <v>1</v>
      </c>
      <c r="T9" s="2" t="s">
        <v>49</v>
      </c>
    </row>
    <row r="10" spans="1:20" x14ac:dyDescent="0.2">
      <c r="A10" s="2">
        <v>160</v>
      </c>
      <c r="B10" s="2" t="s">
        <v>52</v>
      </c>
      <c r="C10" s="2">
        <v>204</v>
      </c>
      <c r="D10" s="20">
        <v>1222875</v>
      </c>
      <c r="E10" s="11">
        <v>41.631756000000003</v>
      </c>
      <c r="F10" s="2">
        <v>10</v>
      </c>
      <c r="G10" s="11">
        <v>32.864863</v>
      </c>
      <c r="H10" s="11">
        <v>13.814863000000001</v>
      </c>
      <c r="I10" s="11">
        <v>21.027989999999999</v>
      </c>
      <c r="J10" s="11">
        <v>13.814863000000001</v>
      </c>
      <c r="K10" s="2">
        <f>IF(J10&lt;E10,1,0)</f>
        <v>1</v>
      </c>
      <c r="L10" s="2" t="str">
        <f>IF(J10=H10,"PTC","ITC")</f>
        <v>PTC</v>
      </c>
      <c r="M10" s="12">
        <v>12.109103023612388</v>
      </c>
      <c r="N10" s="11">
        <f>J10+M10</f>
        <v>25.923966023612387</v>
      </c>
      <c r="O10" s="23">
        <v>468.62646105616699</v>
      </c>
      <c r="P10" s="23">
        <v>204</v>
      </c>
      <c r="Q10" s="2">
        <f>IF(O10&gt;C10,1,0)</f>
        <v>1</v>
      </c>
      <c r="R10" s="2">
        <f>IF(O10&gt;0.75*C10,1,0)</f>
        <v>1</v>
      </c>
      <c r="S10" s="2">
        <f>IF(O10&gt;0.5*C10,1,0)</f>
        <v>1</v>
      </c>
      <c r="T10" s="2" t="s">
        <v>37</v>
      </c>
    </row>
    <row r="11" spans="1:20" x14ac:dyDescent="0.2">
      <c r="A11" s="2">
        <v>165</v>
      </c>
      <c r="B11" s="2" t="s">
        <v>57</v>
      </c>
      <c r="C11" s="2">
        <v>594</v>
      </c>
      <c r="D11" s="20">
        <v>1214266</v>
      </c>
      <c r="E11" s="11">
        <v>34.023944</v>
      </c>
      <c r="F11" s="2">
        <v>10</v>
      </c>
      <c r="G11" s="11">
        <v>38.252969</v>
      </c>
      <c r="H11" s="11">
        <v>19.202969</v>
      </c>
      <c r="I11" s="11">
        <v>24.531148000000002</v>
      </c>
      <c r="J11" s="11">
        <v>19.202969</v>
      </c>
      <c r="K11" s="2">
        <f>IF(J11&lt;E11,1,0)</f>
        <v>1</v>
      </c>
      <c r="L11" s="2" t="str">
        <f>IF(J11=H11,"PTC","ITC")</f>
        <v>PTC</v>
      </c>
      <c r="M11" s="12">
        <v>35.508839875282675</v>
      </c>
      <c r="N11" s="11">
        <f>J11+M11</f>
        <v>54.711808875282671</v>
      </c>
      <c r="O11" s="23">
        <v>247.92866073014488</v>
      </c>
      <c r="P11" s="23">
        <v>247.92866073014488</v>
      </c>
      <c r="Q11" s="2">
        <f>IF(O11&gt;C11,1,0)</f>
        <v>0</v>
      </c>
      <c r="R11" s="2">
        <f>IF(O11&gt;0.75*C11,1,0)</f>
        <v>0</v>
      </c>
      <c r="S11" s="2">
        <f>IF(O11&gt;0.5*C11,1,0)</f>
        <v>0</v>
      </c>
      <c r="T11" s="2" t="s">
        <v>59</v>
      </c>
    </row>
    <row r="12" spans="1:20" x14ac:dyDescent="0.2">
      <c r="A12" s="2">
        <v>298</v>
      </c>
      <c r="B12" s="2" t="s">
        <v>62</v>
      </c>
      <c r="C12" s="2">
        <v>1849.8</v>
      </c>
      <c r="D12" s="20">
        <v>5702129</v>
      </c>
      <c r="E12" s="11">
        <v>40.365343000000003</v>
      </c>
      <c r="F12" s="2">
        <v>10</v>
      </c>
      <c r="G12" s="11">
        <v>36.579543999999999</v>
      </c>
      <c r="H12" s="11">
        <v>17.529544000000001</v>
      </c>
      <c r="I12" s="11">
        <v>23.572773000000002</v>
      </c>
      <c r="J12" s="11">
        <v>17.529544000000001</v>
      </c>
      <c r="K12" s="2">
        <f>IF(J12&lt;E12,1,0)</f>
        <v>1</v>
      </c>
      <c r="L12" s="2" t="str">
        <f>IF(J12=H12,"PTC","ITC")</f>
        <v>PTC</v>
      </c>
      <c r="M12" s="12">
        <v>23.547868950702451</v>
      </c>
      <c r="N12" s="11">
        <f>J12+M12</f>
        <v>41.077412950702453</v>
      </c>
      <c r="O12" s="23">
        <v>1793.8634145694916</v>
      </c>
      <c r="P12" s="23">
        <v>1793.8634145694916</v>
      </c>
      <c r="Q12" s="2">
        <f>IF(O12&gt;C12,1,0)</f>
        <v>0</v>
      </c>
      <c r="R12" s="2">
        <f>IF(O12&gt;0.75*C12,1,0)</f>
        <v>1</v>
      </c>
      <c r="S12" s="2">
        <f>IF(O12&gt;0.5*C12,1,0)</f>
        <v>1</v>
      </c>
      <c r="T12" s="2" t="s">
        <v>65</v>
      </c>
    </row>
    <row r="13" spans="1:20" x14ac:dyDescent="0.2">
      <c r="A13" s="2">
        <v>470</v>
      </c>
      <c r="B13" s="2" t="s">
        <v>67</v>
      </c>
      <c r="C13" s="2">
        <v>1635.3</v>
      </c>
      <c r="D13" s="20">
        <v>8175602</v>
      </c>
      <c r="E13" s="11">
        <v>24.685960000000001</v>
      </c>
      <c r="F13" s="2">
        <v>10</v>
      </c>
      <c r="G13" s="11">
        <v>33.656368999999998</v>
      </c>
      <c r="H13" s="11">
        <v>14.606369000000001</v>
      </c>
      <c r="I13" s="11">
        <v>21.579650999999998</v>
      </c>
      <c r="J13" s="11">
        <v>14.606369000000001</v>
      </c>
      <c r="K13" s="2">
        <f>IF(J13&lt;E13,1,0)</f>
        <v>1</v>
      </c>
      <c r="L13" s="2" t="str">
        <f>IF(J13=H13,"PTC","ITC")</f>
        <v>PTC</v>
      </c>
      <c r="M13" s="12">
        <v>14.519162595243749</v>
      </c>
      <c r="N13" s="11">
        <f>J13+M13</f>
        <v>29.12553159524375</v>
      </c>
      <c r="O13" s="23">
        <v>1135.2689714750231</v>
      </c>
      <c r="P13" s="23">
        <v>1135.2689714750231</v>
      </c>
      <c r="Q13" s="2">
        <f>IF(O13&gt;C13,1,0)</f>
        <v>0</v>
      </c>
      <c r="R13" s="2">
        <f>IF(O13&gt;0.75*C13,1,0)</f>
        <v>0</v>
      </c>
      <c r="S13" s="2">
        <f>IF(O13&gt;0.5*C13,1,0)</f>
        <v>1</v>
      </c>
      <c r="T13" s="2" t="s">
        <v>69</v>
      </c>
    </row>
    <row r="14" spans="1:20" x14ac:dyDescent="0.2">
      <c r="A14" s="2">
        <v>525</v>
      </c>
      <c r="B14" s="2" t="s">
        <v>73</v>
      </c>
      <c r="C14" s="2">
        <v>465.4</v>
      </c>
      <c r="D14" s="20">
        <v>2474838</v>
      </c>
      <c r="E14" s="11">
        <v>32.222093999999998</v>
      </c>
      <c r="F14" s="2">
        <v>5</v>
      </c>
      <c r="G14" s="11">
        <v>36.586433999999997</v>
      </c>
      <c r="H14" s="11">
        <v>17.536434</v>
      </c>
      <c r="I14" s="11">
        <v>23.466206</v>
      </c>
      <c r="J14" s="11">
        <v>17.536434</v>
      </c>
      <c r="K14" s="2">
        <f>IF(J14&lt;E14,1,0)</f>
        <v>1</v>
      </c>
      <c r="L14" s="2" t="str">
        <f>IF(J14=H14,"PTC","ITC")</f>
        <v>PTC</v>
      </c>
      <c r="M14" s="12">
        <v>13.650340238835836</v>
      </c>
      <c r="N14" s="11">
        <f>J14+M14</f>
        <v>31.186774238835838</v>
      </c>
      <c r="O14" s="23">
        <v>500.69860277613822</v>
      </c>
      <c r="P14" s="23">
        <v>465.4</v>
      </c>
      <c r="Q14" s="2">
        <f>IF(O14&gt;C14,1,0)</f>
        <v>1</v>
      </c>
      <c r="R14" s="2">
        <f>IF(O14&gt;0.75*C14,1,0)</f>
        <v>1</v>
      </c>
      <c r="S14" s="2">
        <f>IF(O14&gt;0.5*C14,1,0)</f>
        <v>1</v>
      </c>
      <c r="T14" s="2" t="s">
        <v>69</v>
      </c>
    </row>
    <row r="15" spans="1:20" x14ac:dyDescent="0.2">
      <c r="A15" s="2">
        <v>564</v>
      </c>
      <c r="B15" s="2" t="s">
        <v>77</v>
      </c>
      <c r="C15" s="2">
        <v>929</v>
      </c>
      <c r="D15" s="20">
        <v>4573755</v>
      </c>
      <c r="E15" s="11">
        <v>40.227125000000001</v>
      </c>
      <c r="F15" s="2">
        <v>15</v>
      </c>
      <c r="G15" s="11">
        <v>36.632626000000002</v>
      </c>
      <c r="H15" s="11">
        <v>17.582626000000001</v>
      </c>
      <c r="I15" s="11">
        <v>23.591037</v>
      </c>
      <c r="J15" s="11">
        <v>17.582626000000001</v>
      </c>
      <c r="K15" s="2">
        <f>IF(J15&lt;E15,1,0)</f>
        <v>1</v>
      </c>
      <c r="L15" s="2" t="str">
        <f>IF(J15=H15,"PTC","ITC")</f>
        <v>PTC</v>
      </c>
      <c r="M15" s="12">
        <v>14.743706945387324</v>
      </c>
      <c r="N15" s="11">
        <f>J15+M15</f>
        <v>32.326332945387321</v>
      </c>
      <c r="O15" s="23">
        <v>1426.8283970532593</v>
      </c>
      <c r="P15" s="23">
        <v>929</v>
      </c>
      <c r="Q15" s="2">
        <f>IF(O15&gt;C15,1,0)</f>
        <v>1</v>
      </c>
      <c r="R15" s="2">
        <f>IF(O15&gt;0.75*C15,1,0)</f>
        <v>1</v>
      </c>
      <c r="S15" s="2">
        <f>IF(O15&gt;0.5*C15,1,0)</f>
        <v>1</v>
      </c>
      <c r="T15" s="2" t="s">
        <v>49</v>
      </c>
    </row>
    <row r="16" spans="1:20" x14ac:dyDescent="0.2">
      <c r="A16" s="2">
        <v>594</v>
      </c>
      <c r="B16" s="2" t="s">
        <v>81</v>
      </c>
      <c r="C16" s="2">
        <v>445.5</v>
      </c>
      <c r="D16" s="20">
        <v>284499</v>
      </c>
      <c r="E16" s="11">
        <v>89.943393999999998</v>
      </c>
      <c r="F16" s="2">
        <v>5</v>
      </c>
      <c r="G16" s="11">
        <v>46.072721999999999</v>
      </c>
      <c r="H16" s="11">
        <v>27.022722000000002</v>
      </c>
      <c r="I16" s="11">
        <v>29.145458999999999</v>
      </c>
      <c r="J16" s="11">
        <v>27.022722000000002</v>
      </c>
      <c r="K16" s="2">
        <f>IF(J16&lt;E16,1,0)</f>
        <v>1</v>
      </c>
      <c r="L16" s="2" t="str">
        <f>IF(J16=H16,"PTC","ITC")</f>
        <v>PTC</v>
      </c>
      <c r="M16" s="12">
        <v>113.66606814083706</v>
      </c>
      <c r="N16" s="11">
        <f>J16+M16</f>
        <v>140.68879014083706</v>
      </c>
      <c r="O16" s="23">
        <v>246.60973861604162</v>
      </c>
      <c r="P16" s="23">
        <v>246.60973861604162</v>
      </c>
      <c r="Q16" s="2">
        <f>IF(O16&gt;C16,1,0)</f>
        <v>0</v>
      </c>
      <c r="R16" s="2">
        <f>IF(O16&gt;0.75*C16,1,0)</f>
        <v>0</v>
      </c>
      <c r="S16" s="2">
        <f>IF(O16&gt;0.5*C16,1,0)</f>
        <v>1</v>
      </c>
      <c r="T16" s="2" t="s">
        <v>83</v>
      </c>
    </row>
    <row r="17" spans="1:20" x14ac:dyDescent="0.2">
      <c r="A17" s="2">
        <v>602</v>
      </c>
      <c r="B17" s="2" t="s">
        <v>87</v>
      </c>
      <c r="C17" s="2">
        <v>1370.2</v>
      </c>
      <c r="D17" s="20">
        <v>2470805</v>
      </c>
      <c r="E17" s="11">
        <v>53.846383000000003</v>
      </c>
      <c r="F17" s="2">
        <v>15</v>
      </c>
      <c r="G17" s="11">
        <v>45.844320000000003</v>
      </c>
      <c r="H17" s="11">
        <v>26.794319999999999</v>
      </c>
      <c r="I17" s="11">
        <v>29.126767000000001</v>
      </c>
      <c r="J17" s="11">
        <v>26.794319999999999</v>
      </c>
      <c r="K17" s="2">
        <f>IF(J17&lt;E17,1,0)</f>
        <v>1</v>
      </c>
      <c r="L17" s="2" t="str">
        <f>IF(J17=H17,"PTC","ITC")</f>
        <v>PTC</v>
      </c>
      <c r="M17" s="12">
        <v>40.254029908471125</v>
      </c>
      <c r="N17" s="11">
        <f>J17+M17</f>
        <v>67.048349908471124</v>
      </c>
      <c r="O17" s="23">
        <v>920.82050394188275</v>
      </c>
      <c r="P17" s="23">
        <v>920.82050394188275</v>
      </c>
      <c r="Q17" s="2">
        <f>IF(O17&gt;C17,1,0)</f>
        <v>0</v>
      </c>
      <c r="R17" s="2">
        <f>IF(O17&gt;0.75*C17,1,0)</f>
        <v>0</v>
      </c>
      <c r="S17" s="2">
        <f>IF(O17&gt;0.5*C17,1,0)</f>
        <v>1</v>
      </c>
      <c r="T17" s="2" t="s">
        <v>89</v>
      </c>
    </row>
    <row r="18" spans="1:20" x14ac:dyDescent="0.2">
      <c r="A18" s="2">
        <v>628</v>
      </c>
      <c r="B18" s="2" t="s">
        <v>91</v>
      </c>
      <c r="C18" s="2">
        <v>1478.4</v>
      </c>
      <c r="D18" s="20">
        <v>5042303</v>
      </c>
      <c r="E18" s="11">
        <v>53.816296999999999</v>
      </c>
      <c r="F18" s="2">
        <v>15</v>
      </c>
      <c r="G18" s="11">
        <v>36.632626000000002</v>
      </c>
      <c r="H18" s="11">
        <v>17.582626000000001</v>
      </c>
      <c r="I18" s="11">
        <v>23.591037</v>
      </c>
      <c r="J18" s="11">
        <v>17.582626000000001</v>
      </c>
      <c r="K18" s="2">
        <f>IF(J18&lt;E18,1,0)</f>
        <v>1</v>
      </c>
      <c r="L18" s="2" t="str">
        <f>IF(J18=H18,"PTC","ITC")</f>
        <v>PTC</v>
      </c>
      <c r="M18" s="12">
        <v>21.282708051459824</v>
      </c>
      <c r="N18" s="11">
        <f>J18+M18</f>
        <v>38.865334051459826</v>
      </c>
      <c r="O18" s="23">
        <v>2516.9663257971383</v>
      </c>
      <c r="P18" s="23">
        <v>1478.4</v>
      </c>
      <c r="Q18" s="2">
        <f>IF(O18&gt;C18,1,0)</f>
        <v>1</v>
      </c>
      <c r="R18" s="2">
        <f>IF(O18&gt;0.75*C18,1,0)</f>
        <v>1</v>
      </c>
      <c r="S18" s="2">
        <f>IF(O18&gt;0.5*C18,1,0)</f>
        <v>1</v>
      </c>
      <c r="T18" s="2" t="s">
        <v>49</v>
      </c>
    </row>
    <row r="19" spans="1:20" x14ac:dyDescent="0.2">
      <c r="A19" s="2">
        <v>645</v>
      </c>
      <c r="B19" s="2" t="s">
        <v>96</v>
      </c>
      <c r="C19" s="2">
        <v>486</v>
      </c>
      <c r="D19" s="20">
        <v>1632101</v>
      </c>
      <c r="E19" s="11">
        <v>49.381936000000003</v>
      </c>
      <c r="F19" s="2">
        <v>10</v>
      </c>
      <c r="G19" s="11">
        <v>36.632626000000002</v>
      </c>
      <c r="H19" s="11">
        <v>17.582626000000001</v>
      </c>
      <c r="I19" s="11">
        <v>23.591037</v>
      </c>
      <c r="J19" s="11">
        <v>17.582626000000001</v>
      </c>
      <c r="K19" s="2">
        <f>IF(J19&lt;E19,1,0)</f>
        <v>1</v>
      </c>
      <c r="L19" s="2" t="str">
        <f>IF(J19=H19,"PTC","ITC")</f>
        <v>PTC</v>
      </c>
      <c r="M19" s="12">
        <v>21.614894078246383</v>
      </c>
      <c r="N19" s="11">
        <f>J19+M19</f>
        <v>39.197520078246384</v>
      </c>
      <c r="O19" s="23">
        <v>714.99146358962048</v>
      </c>
      <c r="P19" s="23">
        <v>486</v>
      </c>
      <c r="Q19" s="2">
        <f>IF(O19&gt;C19,1,0)</f>
        <v>1</v>
      </c>
      <c r="R19" s="2">
        <f>IF(O19&gt;0.75*C19,1,0)</f>
        <v>1</v>
      </c>
      <c r="S19" s="2">
        <f>IF(O19&gt;0.5*C19,1,0)</f>
        <v>1</v>
      </c>
      <c r="T19" s="2" t="s">
        <v>49</v>
      </c>
    </row>
    <row r="20" spans="1:20" x14ac:dyDescent="0.2">
      <c r="A20" s="2">
        <v>667</v>
      </c>
      <c r="B20" s="2" t="s">
        <v>101</v>
      </c>
      <c r="C20" s="2">
        <v>595</v>
      </c>
      <c r="D20" s="20">
        <v>1623464</v>
      </c>
      <c r="E20" s="11">
        <v>63.234768000000003</v>
      </c>
      <c r="F20" s="2">
        <v>10</v>
      </c>
      <c r="G20" s="11">
        <v>39.305267999999998</v>
      </c>
      <c r="H20" s="11">
        <v>20.255268000000001</v>
      </c>
      <c r="I20" s="11">
        <v>25.312190999999999</v>
      </c>
      <c r="J20" s="11">
        <v>20.255268000000001</v>
      </c>
      <c r="K20" s="2">
        <f>IF(J20&lt;E20,1,0)</f>
        <v>1</v>
      </c>
      <c r="L20" s="2" t="str">
        <f>IF(J20=H20,"PTC","ITC")</f>
        <v>PTC</v>
      </c>
      <c r="M20" s="12">
        <v>26.603463211996075</v>
      </c>
      <c r="N20" s="11">
        <f>J20+M20</f>
        <v>46.858731211996073</v>
      </c>
      <c r="O20" s="23">
        <v>961.25839621770263</v>
      </c>
      <c r="P20" s="23">
        <v>595</v>
      </c>
      <c r="Q20" s="2">
        <f>IF(O20&gt;C20,1,0)</f>
        <v>1</v>
      </c>
      <c r="R20" s="2">
        <f>IF(O20&gt;0.75*C20,1,0)</f>
        <v>1</v>
      </c>
      <c r="S20" s="2">
        <f>IF(O20&gt;0.5*C20,1,0)</f>
        <v>1</v>
      </c>
      <c r="T20" s="2" t="s">
        <v>49</v>
      </c>
    </row>
    <row r="21" spans="1:20" x14ac:dyDescent="0.2">
      <c r="A21" s="2">
        <v>703</v>
      </c>
      <c r="B21" s="2" t="s">
        <v>104</v>
      </c>
      <c r="C21" s="2">
        <v>3498.6</v>
      </c>
      <c r="D21" s="20">
        <v>9452106</v>
      </c>
      <c r="E21" s="11">
        <v>44.422303999999997</v>
      </c>
      <c r="F21" s="2">
        <v>15</v>
      </c>
      <c r="G21" s="11">
        <v>38.962336000000001</v>
      </c>
      <c r="H21" s="11">
        <v>19.912336</v>
      </c>
      <c r="I21" s="11">
        <v>25.195945999999999</v>
      </c>
      <c r="J21" s="11">
        <v>19.912336</v>
      </c>
      <c r="K21" s="2">
        <f>IF(J21&lt;E21,1,0)</f>
        <v>1</v>
      </c>
      <c r="L21" s="2" t="str">
        <f>IF(J21=H21,"PTC","ITC")</f>
        <v>PTC</v>
      </c>
      <c r="M21" s="12">
        <v>26.867643784781929</v>
      </c>
      <c r="N21" s="11">
        <f>J21+M21</f>
        <v>46.779979784781929</v>
      </c>
      <c r="O21" s="23">
        <v>3191.5926305910707</v>
      </c>
      <c r="P21" s="23">
        <v>3191.5926305910707</v>
      </c>
      <c r="Q21" s="2">
        <f>IF(O21&gt;C21,1,0)</f>
        <v>0</v>
      </c>
      <c r="R21" s="2">
        <f>IF(O21&gt;0.75*C21,1,0)</f>
        <v>1</v>
      </c>
      <c r="S21" s="2">
        <f>IF(O21&gt;0.5*C21,1,0)</f>
        <v>1</v>
      </c>
      <c r="T21" s="2" t="s">
        <v>106</v>
      </c>
    </row>
    <row r="22" spans="1:20" x14ac:dyDescent="0.2">
      <c r="A22" s="2">
        <v>856</v>
      </c>
      <c r="B22" s="2" t="s">
        <v>109</v>
      </c>
      <c r="C22" s="2">
        <v>644.29999999999995</v>
      </c>
      <c r="D22" s="20">
        <v>2713868</v>
      </c>
      <c r="E22" s="11">
        <v>30.847318999999999</v>
      </c>
      <c r="F22" s="2">
        <v>5</v>
      </c>
      <c r="G22" s="11">
        <v>43.086323999999998</v>
      </c>
      <c r="H22" s="11">
        <v>24.036324</v>
      </c>
      <c r="I22" s="11">
        <v>27.387024</v>
      </c>
      <c r="J22" s="11">
        <v>24.036324</v>
      </c>
      <c r="K22" s="2">
        <f>IF(J22&lt;E22,1,0)</f>
        <v>1</v>
      </c>
      <c r="L22" s="2" t="str">
        <f>IF(J22=H22,"PTC","ITC")</f>
        <v>PTC</v>
      </c>
      <c r="M22" s="12">
        <v>17.233095092318418</v>
      </c>
      <c r="N22" s="11">
        <f>J22+M22</f>
        <v>41.269419092318415</v>
      </c>
      <c r="O22" s="23">
        <v>254.64513393476702</v>
      </c>
      <c r="P22" s="23">
        <v>254.64513393476702</v>
      </c>
      <c r="Q22" s="2">
        <f>IF(O22&gt;C22,1,0)</f>
        <v>0</v>
      </c>
      <c r="R22" s="2">
        <f>IF(O22&gt;0.75*C22,1,0)</f>
        <v>0</v>
      </c>
      <c r="S22" s="2">
        <f>IF(O22&gt;0.5*C22,1,0)</f>
        <v>0</v>
      </c>
      <c r="T22" s="2" t="s">
        <v>111</v>
      </c>
    </row>
    <row r="23" spans="1:20" x14ac:dyDescent="0.2">
      <c r="A23" s="2">
        <v>876</v>
      </c>
      <c r="B23" s="2" t="s">
        <v>115</v>
      </c>
      <c r="C23" s="2">
        <v>1319</v>
      </c>
      <c r="D23" s="20">
        <v>3933111</v>
      </c>
      <c r="E23" s="11">
        <v>38.444926000000002</v>
      </c>
      <c r="F23" s="2">
        <v>10</v>
      </c>
      <c r="G23" s="11">
        <v>42.268745000000003</v>
      </c>
      <c r="H23" s="11">
        <v>23.218744999999998</v>
      </c>
      <c r="I23" s="11">
        <v>26.921253</v>
      </c>
      <c r="J23" s="11">
        <v>23.218744999999998</v>
      </c>
      <c r="K23" s="2">
        <f>IF(J23&lt;E23,1,0)</f>
        <v>1</v>
      </c>
      <c r="L23" s="2" t="str">
        <f>IF(J23=H23,"PTC","ITC")</f>
        <v>PTC</v>
      </c>
      <c r="M23" s="12">
        <v>24.34290844067203</v>
      </c>
      <c r="N23" s="11">
        <f>J23+M23</f>
        <v>47.561653440672032</v>
      </c>
      <c r="O23" s="23">
        <v>825.01780696405422</v>
      </c>
      <c r="P23" s="23">
        <v>825.01780696405422</v>
      </c>
      <c r="Q23" s="2">
        <f>IF(O23&gt;C23,1,0)</f>
        <v>0</v>
      </c>
      <c r="R23" s="2">
        <f>IF(O23&gt;0.75*C23,1,0)</f>
        <v>0</v>
      </c>
      <c r="S23" s="2">
        <f>IF(O23&gt;0.5*C23,1,0)</f>
        <v>1</v>
      </c>
      <c r="T23" s="2" t="s">
        <v>111</v>
      </c>
    </row>
    <row r="24" spans="1:20" x14ac:dyDescent="0.2">
      <c r="A24" s="2">
        <v>879</v>
      </c>
      <c r="B24" s="2" t="s">
        <v>118</v>
      </c>
      <c r="C24" s="2">
        <v>1785.6</v>
      </c>
      <c r="D24" s="20">
        <v>2701322</v>
      </c>
      <c r="E24" s="11">
        <v>47.104281999999998</v>
      </c>
      <c r="F24" s="2">
        <v>10</v>
      </c>
      <c r="G24" s="11">
        <v>43.086323999999998</v>
      </c>
      <c r="H24" s="11">
        <v>24.036324</v>
      </c>
      <c r="I24" s="11">
        <v>27.387024</v>
      </c>
      <c r="J24" s="11">
        <v>24.036324</v>
      </c>
      <c r="K24" s="2">
        <f>IF(J24&lt;E24,1,0)</f>
        <v>1</v>
      </c>
      <c r="L24" s="2" t="str">
        <f>IF(J24=H24,"PTC","ITC")</f>
        <v>PTC</v>
      </c>
      <c r="M24" s="12">
        <v>47.981265137588188</v>
      </c>
      <c r="N24" s="11">
        <f>J24+M24</f>
        <v>72.017589137588189</v>
      </c>
      <c r="O24" s="23">
        <v>858.46308838947073</v>
      </c>
      <c r="P24" s="23">
        <v>858.46308838947073</v>
      </c>
      <c r="Q24" s="2">
        <f>IF(O24&gt;C24,1,0)</f>
        <v>0</v>
      </c>
      <c r="R24" s="2">
        <f>IF(O24&gt;0.75*C24,1,0)</f>
        <v>0</v>
      </c>
      <c r="S24" s="2">
        <f>IF(O24&gt;0.5*C24,1,0)</f>
        <v>0</v>
      </c>
      <c r="T24" s="2" t="s">
        <v>111</v>
      </c>
    </row>
    <row r="25" spans="1:20" x14ac:dyDescent="0.2">
      <c r="A25" s="2">
        <v>883</v>
      </c>
      <c r="B25" s="2" t="s">
        <v>122</v>
      </c>
      <c r="C25" s="2">
        <v>681.7</v>
      </c>
      <c r="D25" s="20">
        <v>2085573</v>
      </c>
      <c r="E25" s="11">
        <v>34.541629</v>
      </c>
      <c r="F25" s="2">
        <v>25</v>
      </c>
      <c r="G25" s="11">
        <v>46.022835000000001</v>
      </c>
      <c r="H25" s="11">
        <v>26.972835</v>
      </c>
      <c r="I25" s="11">
        <v>29.079757000000001</v>
      </c>
      <c r="J25" s="11">
        <v>26.972835</v>
      </c>
      <c r="K25" s="2">
        <f>IF(J25&lt;E25,1,0)</f>
        <v>1</v>
      </c>
      <c r="L25" s="2" t="str">
        <f>IF(J25=H25,"PTC","ITC")</f>
        <v>PTC</v>
      </c>
      <c r="M25" s="12">
        <v>23.726395828868135</v>
      </c>
      <c r="N25" s="11">
        <f>J25+M25</f>
        <v>50.699230828868139</v>
      </c>
      <c r="O25" s="23">
        <v>217.46440461497352</v>
      </c>
      <c r="P25" s="23">
        <v>217.46440461497352</v>
      </c>
      <c r="Q25" s="2">
        <f>IF(O25&gt;C25,1,0)</f>
        <v>0</v>
      </c>
      <c r="R25" s="2">
        <f>IF(O25&gt;0.75*C25,1,0)</f>
        <v>0</v>
      </c>
      <c r="S25" s="2">
        <f>IF(O25&gt;0.5*C25,1,0)</f>
        <v>0</v>
      </c>
      <c r="T25" s="2" t="s">
        <v>111</v>
      </c>
    </row>
    <row r="26" spans="1:20" x14ac:dyDescent="0.2">
      <c r="A26" s="2">
        <v>884</v>
      </c>
      <c r="B26" s="2" t="s">
        <v>125</v>
      </c>
      <c r="C26" s="2">
        <v>598.4</v>
      </c>
      <c r="D26" s="20">
        <v>694080</v>
      </c>
      <c r="E26" s="11">
        <v>56.732467</v>
      </c>
      <c r="F26" s="2">
        <v>15</v>
      </c>
      <c r="G26" s="11">
        <v>46.09113</v>
      </c>
      <c r="H26" s="11">
        <v>27.041129999999999</v>
      </c>
      <c r="I26" s="11">
        <v>29.108167000000002</v>
      </c>
      <c r="J26" s="11">
        <v>27.041129999999999</v>
      </c>
      <c r="K26" s="2">
        <f>IF(J26&lt;E26,1,0)</f>
        <v>1</v>
      </c>
      <c r="L26" s="2" t="str">
        <f>IF(J26=H26,"PTC","ITC")</f>
        <v>PTC</v>
      </c>
      <c r="M26" s="12">
        <v>62.581494144767163</v>
      </c>
      <c r="N26" s="11">
        <f>J26+M26</f>
        <v>89.622624144767158</v>
      </c>
      <c r="O26" s="23">
        <v>283.90654579623254</v>
      </c>
      <c r="P26" s="23">
        <v>283.90654579623254</v>
      </c>
      <c r="Q26" s="2">
        <f>IF(O26&gt;C26,1,0)</f>
        <v>0</v>
      </c>
      <c r="R26" s="2">
        <f>IF(O26&gt;0.75*C26,1,0)</f>
        <v>0</v>
      </c>
      <c r="S26" s="2">
        <f>IF(O26&gt;0.5*C26,1,0)</f>
        <v>0</v>
      </c>
      <c r="T26" s="2" t="s">
        <v>111</v>
      </c>
    </row>
    <row r="27" spans="1:20" x14ac:dyDescent="0.2">
      <c r="A27" s="2">
        <v>887</v>
      </c>
      <c r="B27" s="2" t="s">
        <v>127</v>
      </c>
      <c r="C27" s="2">
        <v>1099.8</v>
      </c>
      <c r="D27" s="20">
        <v>5066616</v>
      </c>
      <c r="E27" s="11">
        <v>34.814216999999999</v>
      </c>
      <c r="F27" s="2">
        <v>15</v>
      </c>
      <c r="G27" s="11">
        <v>41.016392000000003</v>
      </c>
      <c r="H27" s="11">
        <v>21.966391999999999</v>
      </c>
      <c r="I27" s="11">
        <v>26.227913999999998</v>
      </c>
      <c r="J27" s="11">
        <v>21.966391999999999</v>
      </c>
      <c r="K27" s="2">
        <f>IF(J27&lt;E27,1,0)</f>
        <v>1</v>
      </c>
      <c r="L27" s="2" t="str">
        <f>IF(J27=H27,"PTC","ITC")</f>
        <v>PTC</v>
      </c>
      <c r="M27" s="12">
        <v>15.756494360733081</v>
      </c>
      <c r="N27" s="11">
        <f>J27+M27</f>
        <v>37.722886360733078</v>
      </c>
      <c r="O27" s="23">
        <v>896.77549037872336</v>
      </c>
      <c r="P27" s="23">
        <v>896.77549037872336</v>
      </c>
      <c r="Q27" s="2">
        <f>IF(O27&gt;C27,1,0)</f>
        <v>0</v>
      </c>
      <c r="R27" s="2">
        <f>IF(O27&gt;0.75*C27,1,0)</f>
        <v>1</v>
      </c>
      <c r="S27" s="2">
        <f>IF(O27&gt;0.5*C27,1,0)</f>
        <v>1</v>
      </c>
      <c r="T27" s="2" t="s">
        <v>111</v>
      </c>
    </row>
    <row r="28" spans="1:20" x14ac:dyDescent="0.2">
      <c r="A28" s="2">
        <v>889</v>
      </c>
      <c r="B28" s="2" t="s">
        <v>132</v>
      </c>
      <c r="C28" s="2">
        <v>1259.5999999999999</v>
      </c>
      <c r="D28" s="20">
        <v>6885339</v>
      </c>
      <c r="E28" s="11">
        <v>33.580415000000002</v>
      </c>
      <c r="F28" s="2">
        <v>10</v>
      </c>
      <c r="G28" s="11">
        <v>41.874654999999997</v>
      </c>
      <c r="H28" s="11">
        <v>22.824655</v>
      </c>
      <c r="I28" s="11">
        <v>26.671889</v>
      </c>
      <c r="J28" s="11">
        <v>22.824655</v>
      </c>
      <c r="K28" s="2">
        <f>IF(J28&lt;E28,1,0)</f>
        <v>1</v>
      </c>
      <c r="L28" s="2" t="str">
        <f>IF(J28=H28,"PTC","ITC")</f>
        <v>PTC</v>
      </c>
      <c r="M28" s="12">
        <v>13.279178158693421</v>
      </c>
      <c r="N28" s="11">
        <f>J28+M28</f>
        <v>36.103833158693419</v>
      </c>
      <c r="O28" s="23">
        <v>1020.2404977087094</v>
      </c>
      <c r="P28" s="23">
        <v>1020.2404977087094</v>
      </c>
      <c r="Q28" s="2">
        <f>IF(O28&gt;C28,1,0)</f>
        <v>0</v>
      </c>
      <c r="R28" s="2">
        <f>IF(O28&gt;0.75*C28,1,0)</f>
        <v>1</v>
      </c>
      <c r="S28" s="2">
        <f>IF(O28&gt;0.5*C28,1,0)</f>
        <v>1</v>
      </c>
      <c r="T28" s="2" t="s">
        <v>111</v>
      </c>
    </row>
    <row r="29" spans="1:20" x14ac:dyDescent="0.2">
      <c r="A29" s="2">
        <v>963</v>
      </c>
      <c r="B29" s="2" t="s">
        <v>135</v>
      </c>
      <c r="C29" s="2">
        <v>437.4</v>
      </c>
      <c r="D29" s="20">
        <v>1225024</v>
      </c>
      <c r="E29" s="11">
        <v>44.479312</v>
      </c>
      <c r="F29" s="2">
        <v>5</v>
      </c>
      <c r="G29" s="11">
        <v>43.086323999999998</v>
      </c>
      <c r="H29" s="11">
        <v>24.036324</v>
      </c>
      <c r="I29" s="11">
        <v>27.387024</v>
      </c>
      <c r="J29" s="11">
        <v>24.036324</v>
      </c>
      <c r="K29" s="2">
        <f>IF(J29&lt;E29,1,0)</f>
        <v>1</v>
      </c>
      <c r="L29" s="2" t="str">
        <f>IF(J29=H29,"PTC","ITC")</f>
        <v>PTC</v>
      </c>
      <c r="M29" s="12">
        <v>25.917795256256202</v>
      </c>
      <c r="N29" s="11">
        <f>J29+M29</f>
        <v>49.954119256256206</v>
      </c>
      <c r="O29" s="23">
        <v>345.00476136501538</v>
      </c>
      <c r="P29" s="23">
        <v>345.00476136501538</v>
      </c>
      <c r="Q29" s="2">
        <f>IF(O29&gt;C29,1,0)</f>
        <v>0</v>
      </c>
      <c r="R29" s="2">
        <f>IF(O29&gt;0.75*C29,1,0)</f>
        <v>1</v>
      </c>
      <c r="S29" s="2">
        <f>IF(O29&gt;0.5*C29,1,0)</f>
        <v>1</v>
      </c>
      <c r="T29" s="2" t="s">
        <v>111</v>
      </c>
    </row>
    <row r="30" spans="1:20" x14ac:dyDescent="0.2">
      <c r="A30" s="2">
        <v>976</v>
      </c>
      <c r="B30" s="2" t="s">
        <v>139</v>
      </c>
      <c r="C30" s="2">
        <v>99</v>
      </c>
      <c r="D30" s="20">
        <v>625673</v>
      </c>
      <c r="E30" s="11">
        <v>33.078299999999999</v>
      </c>
      <c r="F30" s="2">
        <v>10</v>
      </c>
      <c r="G30" s="11">
        <v>41.874654999999997</v>
      </c>
      <c r="H30" s="11">
        <v>22.824655</v>
      </c>
      <c r="I30" s="11">
        <v>26.671889</v>
      </c>
      <c r="J30" s="11">
        <v>22.824655</v>
      </c>
      <c r="K30" s="2">
        <f>IF(J30&lt;E30,1,0)</f>
        <v>1</v>
      </c>
      <c r="L30" s="2" t="str">
        <f>IF(J30=H30,"PTC","ITC")</f>
        <v>PTC</v>
      </c>
      <c r="M30" s="12">
        <v>11.485546219830487</v>
      </c>
      <c r="N30" s="11">
        <f>J30+M30</f>
        <v>34.310201219830489</v>
      </c>
      <c r="O30" s="23">
        <v>88.381591832119383</v>
      </c>
      <c r="P30" s="23">
        <v>88.381591832119383</v>
      </c>
      <c r="Q30" s="2">
        <f>IF(O30&gt;C30,1,0)</f>
        <v>0</v>
      </c>
      <c r="R30" s="2">
        <f>IF(O30&gt;0.75*C30,1,0)</f>
        <v>1</v>
      </c>
      <c r="S30" s="2">
        <f>IF(O30&gt;0.5*C30,1,0)</f>
        <v>1</v>
      </c>
      <c r="T30" s="2" t="s">
        <v>111</v>
      </c>
    </row>
    <row r="31" spans="1:20" x14ac:dyDescent="0.2">
      <c r="A31" s="2">
        <v>983</v>
      </c>
      <c r="B31" s="2" t="s">
        <v>143</v>
      </c>
      <c r="C31" s="2">
        <v>1303.8</v>
      </c>
      <c r="D31" s="20">
        <v>5034223</v>
      </c>
      <c r="E31" s="11">
        <v>48.079124999999998</v>
      </c>
      <c r="F31" s="2">
        <v>10</v>
      </c>
      <c r="G31" s="11">
        <v>41.46875</v>
      </c>
      <c r="H31" s="11">
        <v>22.418749999999999</v>
      </c>
      <c r="I31" s="11">
        <v>26.61909</v>
      </c>
      <c r="J31" s="11">
        <v>22.418749999999999</v>
      </c>
      <c r="K31" s="2">
        <f>IF(J31&lt;E31,1,0)</f>
        <v>1</v>
      </c>
      <c r="L31" s="2" t="str">
        <f>IF(J31=H31,"PTC","ITC")</f>
        <v>PTC</v>
      </c>
      <c r="M31" s="12">
        <v>18.799331255687321</v>
      </c>
      <c r="N31" s="11">
        <f>J31+M31</f>
        <v>41.218081255687324</v>
      </c>
      <c r="O31" s="23">
        <v>1779.6376297172076</v>
      </c>
      <c r="P31" s="23">
        <v>1303.8</v>
      </c>
      <c r="Q31" s="2">
        <f>IF(O31&gt;C31,1,0)</f>
        <v>1</v>
      </c>
      <c r="R31" s="2">
        <f>IF(O31&gt;0.75*C31,1,0)</f>
        <v>1</v>
      </c>
      <c r="S31" s="2">
        <f>IF(O31&gt;0.5*C31,1,0)</f>
        <v>1</v>
      </c>
      <c r="T31" s="2" t="s">
        <v>145</v>
      </c>
    </row>
    <row r="32" spans="1:20" x14ac:dyDescent="0.2">
      <c r="A32" s="2">
        <v>994</v>
      </c>
      <c r="B32" s="2" t="s">
        <v>148</v>
      </c>
      <c r="C32" s="2">
        <v>1865.1</v>
      </c>
      <c r="D32" s="20">
        <v>7797292</v>
      </c>
      <c r="E32" s="11">
        <v>31.637495999999999</v>
      </c>
      <c r="F32" s="2">
        <v>15</v>
      </c>
      <c r="G32" s="11">
        <v>41.579127</v>
      </c>
      <c r="H32" s="11">
        <v>22.529126999999999</v>
      </c>
      <c r="I32" s="11">
        <v>26.672402000000002</v>
      </c>
      <c r="J32" s="11">
        <v>22.529126999999999</v>
      </c>
      <c r="K32" s="2">
        <f>IF(J32&lt;E32,1,0)</f>
        <v>1</v>
      </c>
      <c r="L32" s="2" t="str">
        <f>IF(J32=H32,"PTC","ITC")</f>
        <v>PTC</v>
      </c>
      <c r="M32" s="12">
        <v>17.362897321788129</v>
      </c>
      <c r="N32" s="11">
        <f>J32+M32</f>
        <v>39.892024321788128</v>
      </c>
      <c r="O32" s="23">
        <v>978.40918297013093</v>
      </c>
      <c r="P32" s="23">
        <v>978.40918297013093</v>
      </c>
      <c r="Q32" s="2">
        <f>IF(O32&gt;C32,1,0)</f>
        <v>0</v>
      </c>
      <c r="R32" s="2">
        <f>IF(O32&gt;0.75*C32,1,0)</f>
        <v>0</v>
      </c>
      <c r="S32" s="2">
        <f>IF(O32&gt;0.5*C32,1,0)</f>
        <v>1</v>
      </c>
      <c r="T32" s="2" t="s">
        <v>145</v>
      </c>
    </row>
    <row r="33" spans="1:20" x14ac:dyDescent="0.2">
      <c r="A33" s="2">
        <v>997</v>
      </c>
      <c r="B33" s="2" t="s">
        <v>152</v>
      </c>
      <c r="C33" s="2">
        <v>540</v>
      </c>
      <c r="D33" s="20">
        <v>1485359</v>
      </c>
      <c r="E33" s="11">
        <v>42.917768000000002</v>
      </c>
      <c r="F33" s="2">
        <v>15</v>
      </c>
      <c r="G33" s="11">
        <v>43.672089</v>
      </c>
      <c r="H33" s="11">
        <v>24.622088999999999</v>
      </c>
      <c r="I33" s="11">
        <v>27.796555000000001</v>
      </c>
      <c r="J33" s="11">
        <v>24.622088999999999</v>
      </c>
      <c r="K33" s="2">
        <f>IF(J33&lt;E33,1,0)</f>
        <v>1</v>
      </c>
      <c r="L33" s="2" t="str">
        <f>IF(J33=H33,"PTC","ITC")</f>
        <v>PTC</v>
      </c>
      <c r="M33" s="12">
        <v>26.389198570850546</v>
      </c>
      <c r="N33" s="11">
        <f>J33+M33</f>
        <v>51.011287570850541</v>
      </c>
      <c r="O33" s="23">
        <v>374.38298469257262</v>
      </c>
      <c r="P33" s="23">
        <v>374.38298469257262</v>
      </c>
      <c r="Q33" s="2">
        <f>IF(O33&gt;C33,1,0)</f>
        <v>0</v>
      </c>
      <c r="R33" s="2">
        <f>IF(O33&gt;0.75*C33,1,0)</f>
        <v>0</v>
      </c>
      <c r="S33" s="2">
        <f>IF(O33&gt;0.5*C33,1,0)</f>
        <v>1</v>
      </c>
      <c r="T33" s="2" t="s">
        <v>145</v>
      </c>
    </row>
    <row r="34" spans="1:20" x14ac:dyDescent="0.2">
      <c r="A34" s="2">
        <v>1001</v>
      </c>
      <c r="B34" s="2" t="s">
        <v>156</v>
      </c>
      <c r="C34" s="2">
        <v>1062</v>
      </c>
      <c r="D34" s="20">
        <v>4562813</v>
      </c>
      <c r="E34" s="11">
        <v>40.718657</v>
      </c>
      <c r="F34" s="2">
        <v>10</v>
      </c>
      <c r="G34" s="11">
        <v>43.672089</v>
      </c>
      <c r="H34" s="11">
        <v>24.622088999999999</v>
      </c>
      <c r="I34" s="11">
        <v>27.796555000000001</v>
      </c>
      <c r="J34" s="11">
        <v>24.622088999999999</v>
      </c>
      <c r="K34" s="2">
        <f>IF(J34&lt;E34,1,0)</f>
        <v>1</v>
      </c>
      <c r="L34" s="2" t="str">
        <f>IF(J34=H34,"PTC","ITC")</f>
        <v>PTC</v>
      </c>
      <c r="M34" s="12">
        <v>16.894903665786874</v>
      </c>
      <c r="N34" s="11">
        <f>J34+M34</f>
        <v>41.516992665786873</v>
      </c>
      <c r="O34" s="23">
        <v>1011.8172955905889</v>
      </c>
      <c r="P34" s="23">
        <v>1011.8172955905889</v>
      </c>
      <c r="Q34" s="2">
        <f>IF(O34&gt;C34,1,0)</f>
        <v>0</v>
      </c>
      <c r="R34" s="2">
        <f>IF(O34&gt;0.75*C34,1,0)</f>
        <v>1</v>
      </c>
      <c r="S34" s="2">
        <f>IF(O34&gt;0.5*C34,1,0)</f>
        <v>1</v>
      </c>
      <c r="T34" s="2" t="s">
        <v>145</v>
      </c>
    </row>
    <row r="35" spans="1:20" x14ac:dyDescent="0.2">
      <c r="A35" s="2">
        <v>1012</v>
      </c>
      <c r="B35" s="2" t="s">
        <v>159</v>
      </c>
      <c r="C35" s="2">
        <v>368.9</v>
      </c>
      <c r="D35" s="20">
        <v>2118170</v>
      </c>
      <c r="E35" s="11">
        <v>46.221473000000003</v>
      </c>
      <c r="F35" s="2">
        <v>5</v>
      </c>
      <c r="G35" s="11">
        <v>41.579127</v>
      </c>
      <c r="H35" s="11">
        <v>22.529126999999999</v>
      </c>
      <c r="I35" s="11">
        <v>26.672402000000002</v>
      </c>
      <c r="J35" s="11">
        <v>22.529126999999999</v>
      </c>
      <c r="K35" s="2">
        <f>IF(J35&lt;E35,1,0)</f>
        <v>1</v>
      </c>
      <c r="L35" s="2" t="str">
        <f>IF(J35=H35,"PTC","ITC")</f>
        <v>PTC</v>
      </c>
      <c r="M35" s="12">
        <v>12.641881518480576</v>
      </c>
      <c r="N35" s="11">
        <f>J35+M35</f>
        <v>35.171008518480576</v>
      </c>
      <c r="O35" s="23">
        <v>691.36119181454512</v>
      </c>
      <c r="P35" s="23">
        <v>368.9</v>
      </c>
      <c r="Q35" s="2">
        <f>IF(O35&gt;C35,1,0)</f>
        <v>1</v>
      </c>
      <c r="R35" s="2">
        <f>IF(O35&gt;0.75*C35,1,0)</f>
        <v>1</v>
      </c>
      <c r="S35" s="2">
        <f>IF(O35&gt;0.5*C35,1,0)</f>
        <v>1</v>
      </c>
      <c r="T35" s="2" t="s">
        <v>145</v>
      </c>
    </row>
    <row r="36" spans="1:20" x14ac:dyDescent="0.2">
      <c r="A36" s="2">
        <v>1040</v>
      </c>
      <c r="B36" s="2" t="s">
        <v>163</v>
      </c>
      <c r="C36" s="2">
        <v>93.9</v>
      </c>
      <c r="D36" s="20">
        <v>27965</v>
      </c>
      <c r="E36" s="11">
        <v>143.84677199999999</v>
      </c>
      <c r="F36" s="2">
        <v>5</v>
      </c>
      <c r="G36" s="11">
        <v>41.579127</v>
      </c>
      <c r="H36" s="11">
        <v>22.529126999999999</v>
      </c>
      <c r="I36" s="11">
        <v>26.672402000000002</v>
      </c>
      <c r="J36" s="11">
        <v>22.529126999999999</v>
      </c>
      <c r="K36" s="2">
        <f>IF(J36&lt;E36,1,0)</f>
        <v>1</v>
      </c>
      <c r="L36" s="2" t="str">
        <f>IF(J36=H36,"PTC","ITC")</f>
        <v>PTC</v>
      </c>
      <c r="M36" s="12">
        <v>243.73317275165385</v>
      </c>
      <c r="N36" s="11">
        <f>J36+M36</f>
        <v>266.26229975165387</v>
      </c>
      <c r="O36" s="23">
        <v>46.738516118412527</v>
      </c>
      <c r="P36" s="23">
        <v>46.738516118412527</v>
      </c>
      <c r="Q36" s="2">
        <f>IF(O36&gt;C36,1,0)</f>
        <v>0</v>
      </c>
      <c r="R36" s="2">
        <f>IF(O36&gt;0.75*C36,1,0)</f>
        <v>0</v>
      </c>
      <c r="S36" s="2">
        <f>IF(O36&gt;0.5*C36,1,0)</f>
        <v>0</v>
      </c>
      <c r="T36" s="2" t="s">
        <v>145</v>
      </c>
    </row>
    <row r="37" spans="1:20" x14ac:dyDescent="0.2">
      <c r="A37" s="2">
        <v>1047</v>
      </c>
      <c r="B37" s="2" t="s">
        <v>166</v>
      </c>
      <c r="C37" s="2">
        <v>274.5</v>
      </c>
      <c r="D37" s="20">
        <v>608124</v>
      </c>
      <c r="E37" s="11">
        <v>40.580387999999999</v>
      </c>
      <c r="F37" s="2">
        <v>10</v>
      </c>
      <c r="G37" s="11">
        <v>43.485511000000002</v>
      </c>
      <c r="H37" s="11">
        <v>24.435511000000002</v>
      </c>
      <c r="I37" s="11">
        <v>27.76474</v>
      </c>
      <c r="J37" s="11">
        <v>24.435511000000002</v>
      </c>
      <c r="K37" s="2">
        <f>IF(J37&lt;E37,1,0)</f>
        <v>1</v>
      </c>
      <c r="L37" s="2" t="str">
        <f>IF(J37=H37,"PTC","ITC")</f>
        <v>PTC</v>
      </c>
      <c r="M37" s="12">
        <v>32.765294709631583</v>
      </c>
      <c r="N37" s="11">
        <f>J37+M37</f>
        <v>57.200805709631581</v>
      </c>
      <c r="O37" s="23">
        <v>135.25801523485916</v>
      </c>
      <c r="P37" s="23">
        <v>135.25801523485916</v>
      </c>
      <c r="Q37" s="2">
        <f>IF(O37&gt;C37,1,0)</f>
        <v>0</v>
      </c>
      <c r="R37" s="2">
        <f>IF(O37&gt;0.75*C37,1,0)</f>
        <v>0</v>
      </c>
      <c r="S37" s="2">
        <f>IF(O37&gt;0.5*C37,1,0)</f>
        <v>0</v>
      </c>
      <c r="T37" s="2" t="s">
        <v>168</v>
      </c>
    </row>
    <row r="38" spans="1:20" x14ac:dyDescent="0.2">
      <c r="A38" s="2">
        <v>1073</v>
      </c>
      <c r="B38" s="2" t="s">
        <v>170</v>
      </c>
      <c r="C38" s="2">
        <v>64.599999999999994</v>
      </c>
      <c r="D38" s="20">
        <v>49130</v>
      </c>
      <c r="E38" s="11">
        <v>81.423336000000006</v>
      </c>
      <c r="F38" s="2">
        <v>5</v>
      </c>
      <c r="G38" s="11">
        <v>42.622698999999997</v>
      </c>
      <c r="H38" s="11">
        <v>23.572699</v>
      </c>
      <c r="I38" s="11">
        <v>27.172342</v>
      </c>
      <c r="J38" s="11">
        <v>23.572699</v>
      </c>
      <c r="K38" s="2">
        <f>IF(J38&lt;E38,1,0)</f>
        <v>1</v>
      </c>
      <c r="L38" s="2" t="str">
        <f>IF(J38=H38,"PTC","ITC")</f>
        <v>PTC</v>
      </c>
      <c r="M38" s="12">
        <v>95.444218685121101</v>
      </c>
      <c r="N38" s="11">
        <f>J38+M38</f>
        <v>119.0169176851211</v>
      </c>
      <c r="O38" s="23">
        <v>39.155343465497815</v>
      </c>
      <c r="P38" s="23">
        <v>39.155343465497815</v>
      </c>
      <c r="Q38" s="2">
        <f>IF(O38&gt;C38,1,0)</f>
        <v>0</v>
      </c>
      <c r="R38" s="2">
        <f>IF(O38&gt;0.75*C38,1,0)</f>
        <v>0</v>
      </c>
      <c r="S38" s="2">
        <f>IF(O38&gt;0.5*C38,1,0)</f>
        <v>1</v>
      </c>
      <c r="T38" s="2" t="s">
        <v>168</v>
      </c>
    </row>
    <row r="39" spans="1:20" x14ac:dyDescent="0.2">
      <c r="A39" s="2">
        <v>1082</v>
      </c>
      <c r="B39" s="2" t="s">
        <v>172</v>
      </c>
      <c r="C39" s="2">
        <v>1648.3</v>
      </c>
      <c r="D39" s="20">
        <v>6362848</v>
      </c>
      <c r="E39" s="11">
        <v>24.706779000000001</v>
      </c>
      <c r="F39" s="2">
        <v>20</v>
      </c>
      <c r="G39" s="11">
        <v>41.590325</v>
      </c>
      <c r="H39" s="11">
        <v>22.540324999999999</v>
      </c>
      <c r="I39" s="11">
        <v>26.534531999999999</v>
      </c>
      <c r="J39" s="11">
        <v>22.540324999999999</v>
      </c>
      <c r="K39" s="2">
        <f>IF(J39&lt;E39,1,0)</f>
        <v>1</v>
      </c>
      <c r="L39" s="2" t="str">
        <f>IF(J39=H39,"PTC","ITC")</f>
        <v>PTC</v>
      </c>
      <c r="M39" s="12">
        <v>18.803928157956943</v>
      </c>
      <c r="N39" s="11">
        <f>J39+M39</f>
        <v>41.344253157956942</v>
      </c>
      <c r="O39" s="23">
        <v>189.90536394784809</v>
      </c>
      <c r="P39" s="23">
        <v>189.90536394784809</v>
      </c>
      <c r="Q39" s="2">
        <f>IF(O39&gt;C39,1,0)</f>
        <v>0</v>
      </c>
      <c r="R39" s="2">
        <f>IF(O39&gt;0.75*C39,1,0)</f>
        <v>0</v>
      </c>
      <c r="S39" s="2">
        <f>IF(O39&gt;0.5*C39,1,0)</f>
        <v>0</v>
      </c>
      <c r="T39" s="2" t="s">
        <v>168</v>
      </c>
    </row>
    <row r="40" spans="1:20" x14ac:dyDescent="0.2">
      <c r="A40" s="2">
        <v>1091</v>
      </c>
      <c r="B40" s="2" t="s">
        <v>176</v>
      </c>
      <c r="C40" s="2">
        <v>584.1</v>
      </c>
      <c r="D40" s="20">
        <v>1702451</v>
      </c>
      <c r="E40" s="11">
        <v>33.420098000000003</v>
      </c>
      <c r="F40" s="2">
        <v>5</v>
      </c>
      <c r="G40" s="11">
        <v>39.366326000000001</v>
      </c>
      <c r="H40" s="11">
        <v>20.316326</v>
      </c>
      <c r="I40" s="11">
        <v>25.171816</v>
      </c>
      <c r="J40" s="11">
        <v>20.316326</v>
      </c>
      <c r="K40" s="2">
        <f>IF(J40&lt;E40,1,0)</f>
        <v>1</v>
      </c>
      <c r="L40" s="2" t="str">
        <f>IF(J40=H40,"PTC","ITC")</f>
        <v>PTC</v>
      </c>
      <c r="M40" s="12">
        <v>24.904421533424458</v>
      </c>
      <c r="N40" s="11">
        <f>J40+M40</f>
        <v>45.220747533424458</v>
      </c>
      <c r="O40" s="23">
        <v>307.33149830605839</v>
      </c>
      <c r="P40" s="23">
        <v>307.33149830605839</v>
      </c>
      <c r="Q40" s="2">
        <f>IF(O40&gt;C40,1,0)</f>
        <v>0</v>
      </c>
      <c r="R40" s="2">
        <f>IF(O40&gt;0.75*C40,1,0)</f>
        <v>0</v>
      </c>
      <c r="S40" s="2">
        <f>IF(O40&gt;0.5*C40,1,0)</f>
        <v>1</v>
      </c>
      <c r="T40" s="2" t="s">
        <v>168</v>
      </c>
    </row>
    <row r="41" spans="1:20" x14ac:dyDescent="0.2">
      <c r="A41" s="2">
        <v>1104</v>
      </c>
      <c r="B41" s="2" t="s">
        <v>179</v>
      </c>
      <c r="C41" s="2">
        <v>212</v>
      </c>
      <c r="D41" s="20">
        <v>1055160</v>
      </c>
      <c r="E41" s="11">
        <v>30.306182</v>
      </c>
      <c r="F41" s="2">
        <v>5</v>
      </c>
      <c r="G41" s="11">
        <v>42.622698999999997</v>
      </c>
      <c r="H41" s="11">
        <v>23.572699</v>
      </c>
      <c r="I41" s="11">
        <v>27.172342</v>
      </c>
      <c r="J41" s="11">
        <v>23.572699</v>
      </c>
      <c r="K41" s="2">
        <f>IF(J41&lt;E41,1,0)</f>
        <v>1</v>
      </c>
      <c r="L41" s="2" t="str">
        <f>IF(J41=H41,"PTC","ITC")</f>
        <v>PTC</v>
      </c>
      <c r="M41" s="12">
        <v>14.584159824102505</v>
      </c>
      <c r="N41" s="11">
        <f>J41+M41</f>
        <v>38.156858824102507</v>
      </c>
      <c r="O41" s="23">
        <v>97.880060274767786</v>
      </c>
      <c r="P41" s="23">
        <v>97.880060274767786</v>
      </c>
      <c r="Q41" s="2">
        <f>IF(O41&gt;C41,1,0)</f>
        <v>0</v>
      </c>
      <c r="R41" s="2">
        <f>IF(O41&gt;0.75*C41,1,0)</f>
        <v>0</v>
      </c>
      <c r="S41" s="2">
        <f>IF(O41&gt;0.5*C41,1,0)</f>
        <v>0</v>
      </c>
      <c r="T41" s="2" t="s">
        <v>168</v>
      </c>
    </row>
    <row r="42" spans="1:20" x14ac:dyDescent="0.2">
      <c r="A42" s="2">
        <v>1167</v>
      </c>
      <c r="B42" s="2" t="s">
        <v>181</v>
      </c>
      <c r="C42" s="2">
        <v>293.5</v>
      </c>
      <c r="D42" s="20">
        <v>976297</v>
      </c>
      <c r="E42" s="11">
        <v>42.514836000000003</v>
      </c>
      <c r="F42" s="2">
        <v>10</v>
      </c>
      <c r="G42" s="11">
        <v>42.622698999999997</v>
      </c>
      <c r="H42" s="11">
        <v>23.572699</v>
      </c>
      <c r="I42" s="11">
        <v>27.172342</v>
      </c>
      <c r="J42" s="11">
        <v>23.572699</v>
      </c>
      <c r="K42" s="2">
        <f>IF(J42&lt;E42,1,0)</f>
        <v>1</v>
      </c>
      <c r="L42" s="2" t="str">
        <f>IF(J42=H42,"PTC","ITC")</f>
        <v>PTC</v>
      </c>
      <c r="M42" s="12">
        <v>21.821772513896899</v>
      </c>
      <c r="N42" s="11">
        <f>J42+M42</f>
        <v>45.394471513896903</v>
      </c>
      <c r="O42" s="23">
        <v>254.76928010909737</v>
      </c>
      <c r="P42" s="23">
        <v>254.76928010909737</v>
      </c>
      <c r="Q42" s="2">
        <f>IF(O42&gt;C42,1,0)</f>
        <v>0</v>
      </c>
      <c r="R42" s="2">
        <f>IF(O42&gt;0.75*C42,1,0)</f>
        <v>1</v>
      </c>
      <c r="S42" s="2">
        <f>IF(O42&gt;0.5*C42,1,0)</f>
        <v>1</v>
      </c>
      <c r="T42" s="2" t="s">
        <v>168</v>
      </c>
    </row>
    <row r="43" spans="1:20" x14ac:dyDescent="0.2">
      <c r="A43" s="2">
        <v>1241</v>
      </c>
      <c r="B43" s="2" t="s">
        <v>185</v>
      </c>
      <c r="C43" s="2">
        <v>1598.9</v>
      </c>
      <c r="D43" s="20">
        <v>6390767</v>
      </c>
      <c r="E43" s="11">
        <v>32.692362000000003</v>
      </c>
      <c r="F43" s="2">
        <v>15</v>
      </c>
      <c r="G43" s="11">
        <v>40.325327999999999</v>
      </c>
      <c r="H43" s="11">
        <v>21.275327999999998</v>
      </c>
      <c r="I43" s="11">
        <v>25.788053999999999</v>
      </c>
      <c r="J43" s="11">
        <v>21.275327999999998</v>
      </c>
      <c r="K43" s="2">
        <f>IF(J43&lt;E43,1,0)</f>
        <v>1</v>
      </c>
      <c r="L43" s="2" t="str">
        <f>IF(J43=H43,"PTC","ITC")</f>
        <v>PTC</v>
      </c>
      <c r="M43" s="12">
        <v>18.16068358868349</v>
      </c>
      <c r="N43" s="11">
        <f>J43+M43</f>
        <v>39.436011588683485</v>
      </c>
      <c r="O43" s="23">
        <v>1005.1766832143422</v>
      </c>
      <c r="P43" s="23">
        <v>1005.1766832143422</v>
      </c>
      <c r="Q43" s="2">
        <f>IF(O43&gt;C43,1,0)</f>
        <v>0</v>
      </c>
      <c r="R43" s="2">
        <f>IF(O43&gt;0.75*C43,1,0)</f>
        <v>0</v>
      </c>
      <c r="S43" s="2">
        <f>IF(O43&gt;0.5*C43,1,0)</f>
        <v>1</v>
      </c>
      <c r="T43" s="2" t="s">
        <v>33</v>
      </c>
    </row>
    <row r="44" spans="1:20" x14ac:dyDescent="0.2">
      <c r="A44" s="2">
        <v>1250</v>
      </c>
      <c r="B44" s="2" t="s">
        <v>187</v>
      </c>
      <c r="C44" s="2">
        <v>517</v>
      </c>
      <c r="D44" s="20">
        <v>1888956</v>
      </c>
      <c r="E44" s="11">
        <v>29.506238</v>
      </c>
      <c r="F44" s="2">
        <v>10</v>
      </c>
      <c r="G44" s="11">
        <v>39.633330000000001</v>
      </c>
      <c r="H44" s="11">
        <v>20.58333</v>
      </c>
      <c r="I44" s="11">
        <v>25.367944000000001</v>
      </c>
      <c r="J44" s="11">
        <v>20.58333</v>
      </c>
      <c r="K44" s="2">
        <f>IF(J44&lt;E44,1,0)</f>
        <v>1</v>
      </c>
      <c r="L44" s="2" t="str">
        <f>IF(J44=H44,"PTC","ITC")</f>
        <v>PTC</v>
      </c>
      <c r="M44" s="12">
        <v>19.867012932011122</v>
      </c>
      <c r="N44" s="11">
        <f>J44+M44</f>
        <v>40.450342932011125</v>
      </c>
      <c r="O44" s="23">
        <v>232.20115468425453</v>
      </c>
      <c r="P44" s="23">
        <v>232.20115468425453</v>
      </c>
      <c r="Q44" s="2">
        <f>IF(O44&gt;C44,1,0)</f>
        <v>0</v>
      </c>
      <c r="R44" s="2">
        <f>IF(O44&gt;0.75*C44,1,0)</f>
        <v>0</v>
      </c>
      <c r="S44" s="2">
        <f>IF(O44&gt;0.5*C44,1,0)</f>
        <v>0</v>
      </c>
      <c r="T44" s="2" t="s">
        <v>33</v>
      </c>
    </row>
    <row r="45" spans="1:20" x14ac:dyDescent="0.2">
      <c r="A45" s="2">
        <v>1355</v>
      </c>
      <c r="B45" s="2" t="s">
        <v>190</v>
      </c>
      <c r="C45" s="2">
        <v>464</v>
      </c>
      <c r="D45" s="20">
        <v>932832</v>
      </c>
      <c r="E45" s="11">
        <v>42.896835000000003</v>
      </c>
      <c r="F45" s="2">
        <v>10</v>
      </c>
      <c r="G45" s="11">
        <v>41.012546</v>
      </c>
      <c r="H45" s="11">
        <v>21.962546</v>
      </c>
      <c r="I45" s="11">
        <v>26.398743</v>
      </c>
      <c r="J45" s="11">
        <v>21.962546</v>
      </c>
      <c r="K45" s="2">
        <f>IF(J45&lt;E45,1,0)</f>
        <v>1</v>
      </c>
      <c r="L45" s="2" t="str">
        <f>IF(J45=H45,"PTC","ITC")</f>
        <v>PTC</v>
      </c>
      <c r="M45" s="12">
        <v>36.105920208569174</v>
      </c>
      <c r="N45" s="11">
        <f>J45+M45</f>
        <v>58.068466208569177</v>
      </c>
      <c r="O45" s="23">
        <v>269.02818867291052</v>
      </c>
      <c r="P45" s="23">
        <v>269.02818867291052</v>
      </c>
      <c r="Q45" s="2">
        <f>IF(O45&gt;C45,1,0)</f>
        <v>0</v>
      </c>
      <c r="R45" s="2">
        <f>IF(O45&gt;0.75*C45,1,0)</f>
        <v>0</v>
      </c>
      <c r="S45" s="2">
        <f>IF(O45&gt;0.5*C45,1,0)</f>
        <v>1</v>
      </c>
      <c r="T45" s="2" t="s">
        <v>192</v>
      </c>
    </row>
    <row r="46" spans="1:20" x14ac:dyDescent="0.2">
      <c r="A46" s="2">
        <v>1356</v>
      </c>
      <c r="B46" s="2" t="s">
        <v>195</v>
      </c>
      <c r="C46" s="2">
        <v>2225.9</v>
      </c>
      <c r="D46" s="20">
        <v>10582330</v>
      </c>
      <c r="E46" s="11">
        <v>33.498063999999999</v>
      </c>
      <c r="F46" s="2">
        <v>15</v>
      </c>
      <c r="G46" s="11">
        <v>41.335209999999996</v>
      </c>
      <c r="H46" s="11">
        <v>22.285209999999999</v>
      </c>
      <c r="I46" s="11">
        <v>26.554590000000001</v>
      </c>
      <c r="J46" s="11">
        <v>22.285209999999999</v>
      </c>
      <c r="K46" s="2">
        <f>IF(J46&lt;E46,1,0)</f>
        <v>1</v>
      </c>
      <c r="L46" s="2" t="str">
        <f>IF(J46=H46,"PTC","ITC")</f>
        <v>PTC</v>
      </c>
      <c r="M46" s="12">
        <v>15.268213432769532</v>
      </c>
      <c r="N46" s="11">
        <f>J46+M46</f>
        <v>37.553423432769534</v>
      </c>
      <c r="O46" s="23">
        <v>1634.6831106212596</v>
      </c>
      <c r="P46" s="23">
        <v>1634.6831106212596</v>
      </c>
      <c r="Q46" s="2">
        <f>IF(O46&gt;C46,1,0)</f>
        <v>0</v>
      </c>
      <c r="R46" s="2">
        <f>IF(O46&gt;0.75*C46,1,0)</f>
        <v>0</v>
      </c>
      <c r="S46" s="2">
        <f>IF(O46&gt;0.5*C46,1,0)</f>
        <v>1</v>
      </c>
      <c r="T46" s="2" t="s">
        <v>192</v>
      </c>
    </row>
    <row r="47" spans="1:20" x14ac:dyDescent="0.2">
      <c r="A47" s="2">
        <v>1364</v>
      </c>
      <c r="B47" s="2" t="s">
        <v>198</v>
      </c>
      <c r="C47" s="2">
        <v>1717.2</v>
      </c>
      <c r="D47" s="20">
        <v>7403799</v>
      </c>
      <c r="E47" s="11">
        <v>38.308691000000003</v>
      </c>
      <c r="F47" s="2">
        <v>15</v>
      </c>
      <c r="G47" s="11">
        <v>41.417535999999998</v>
      </c>
      <c r="H47" s="11">
        <v>22.367536000000001</v>
      </c>
      <c r="I47" s="11">
        <v>26.594353999999999</v>
      </c>
      <c r="J47" s="11">
        <v>22.367536000000001</v>
      </c>
      <c r="K47" s="2">
        <f>IF(J47&lt;E47,1,0)</f>
        <v>1</v>
      </c>
      <c r="L47" s="2" t="str">
        <f>IF(J47=H47,"PTC","ITC")</f>
        <v>PTC</v>
      </c>
      <c r="M47" s="12">
        <v>16.835659483462479</v>
      </c>
      <c r="N47" s="11">
        <f>J47+M47</f>
        <v>39.20319548346248</v>
      </c>
      <c r="O47" s="23">
        <v>1625.9625084768079</v>
      </c>
      <c r="P47" s="23">
        <v>1625.9625084768079</v>
      </c>
      <c r="Q47" s="2">
        <f>IF(O47&gt;C47,1,0)</f>
        <v>0</v>
      </c>
      <c r="R47" s="2">
        <f>IF(O47&gt;0.75*C47,1,0)</f>
        <v>1</v>
      </c>
      <c r="S47" s="2">
        <f>IF(O47&gt;0.5*C47,1,0)</f>
        <v>1</v>
      </c>
      <c r="T47" s="2" t="s">
        <v>192</v>
      </c>
    </row>
    <row r="48" spans="1:20" x14ac:dyDescent="0.2">
      <c r="A48" s="2">
        <v>1379</v>
      </c>
      <c r="B48" s="2" t="s">
        <v>201</v>
      </c>
      <c r="C48" s="2">
        <v>1575</v>
      </c>
      <c r="D48" s="20">
        <v>6003761</v>
      </c>
      <c r="E48" s="11">
        <v>41.879401000000001</v>
      </c>
      <c r="F48" s="2">
        <v>10</v>
      </c>
      <c r="G48" s="11">
        <v>40.951346000000001</v>
      </c>
      <c r="H48" s="11">
        <v>21.901346</v>
      </c>
      <c r="I48" s="11">
        <v>26.194265999999999</v>
      </c>
      <c r="J48" s="11">
        <v>21.901346</v>
      </c>
      <c r="K48" s="2">
        <f>IF(J48&lt;E48,1,0)</f>
        <v>1</v>
      </c>
      <c r="L48" s="2" t="str">
        <f>IF(J48=H48,"PTC","ITC")</f>
        <v>PTC</v>
      </c>
      <c r="M48" s="12">
        <v>19.04237160673118</v>
      </c>
      <c r="N48" s="11">
        <f>J48+M48</f>
        <v>40.943717606731184</v>
      </c>
      <c r="O48" s="23">
        <v>1652.3906815066807</v>
      </c>
      <c r="P48" s="23">
        <v>1575</v>
      </c>
      <c r="Q48" s="2">
        <f>IF(O48&gt;C48,1,0)</f>
        <v>1</v>
      </c>
      <c r="R48" s="2">
        <f>IF(O48&gt;0.75*C48,1,0)</f>
        <v>1</v>
      </c>
      <c r="S48" s="2">
        <f>IF(O48&gt;0.5*C48,1,0)</f>
        <v>1</v>
      </c>
      <c r="T48" s="2" t="s">
        <v>192</v>
      </c>
    </row>
    <row r="49" spans="1:20" x14ac:dyDescent="0.2">
      <c r="A49" s="2">
        <v>1384</v>
      </c>
      <c r="B49" s="2" t="s">
        <v>207</v>
      </c>
      <c r="C49" s="2">
        <v>344</v>
      </c>
      <c r="D49" s="20">
        <v>478612</v>
      </c>
      <c r="E49" s="11">
        <v>73.921529000000007</v>
      </c>
      <c r="F49" s="2">
        <v>10</v>
      </c>
      <c r="G49" s="11">
        <v>39.813803</v>
      </c>
      <c r="H49" s="11">
        <v>20.763802999999999</v>
      </c>
      <c r="I49" s="11">
        <v>25.605822</v>
      </c>
      <c r="J49" s="11">
        <v>20.763802999999999</v>
      </c>
      <c r="K49" s="2">
        <f>IF(J49&lt;E49,1,0)</f>
        <v>1</v>
      </c>
      <c r="L49" s="2" t="str">
        <f>IF(J49=H49,"PTC","ITC")</f>
        <v>PTC</v>
      </c>
      <c r="M49" s="12">
        <v>52.172149799837868</v>
      </c>
      <c r="N49" s="11">
        <f>J49+M49</f>
        <v>72.935952799837864</v>
      </c>
      <c r="O49" s="23">
        <v>350.49845137216926</v>
      </c>
      <c r="P49" s="23">
        <v>344</v>
      </c>
      <c r="Q49" s="2">
        <f>IF(O49&gt;C49,1,0)</f>
        <v>1</v>
      </c>
      <c r="R49" s="2">
        <f>IF(O49&gt;0.75*C49,1,0)</f>
        <v>1</v>
      </c>
      <c r="S49" s="2">
        <f>IF(O49&gt;0.5*C49,1,0)</f>
        <v>1</v>
      </c>
      <c r="T49" s="2" t="s">
        <v>192</v>
      </c>
    </row>
    <row r="50" spans="1:20" x14ac:dyDescent="0.2">
      <c r="A50" s="2">
        <v>1393</v>
      </c>
      <c r="B50" s="2" t="s">
        <v>210</v>
      </c>
      <c r="C50" s="2">
        <v>614.6</v>
      </c>
      <c r="D50" s="20">
        <v>1530031</v>
      </c>
      <c r="E50" s="11">
        <v>43.019316000000003</v>
      </c>
      <c r="F50" s="2">
        <v>5</v>
      </c>
      <c r="G50" s="11">
        <v>38.070228</v>
      </c>
      <c r="H50" s="11">
        <v>19.020227999999999</v>
      </c>
      <c r="I50" s="11">
        <v>24.625934000000001</v>
      </c>
      <c r="J50" s="11">
        <v>19.020227999999999</v>
      </c>
      <c r="K50" s="2">
        <f>IF(J50&lt;E50,1,0)</f>
        <v>1</v>
      </c>
      <c r="L50" s="2" t="str">
        <f>IF(J50=H50,"PTC","ITC")</f>
        <v>PTC</v>
      </c>
      <c r="M50" s="12">
        <v>29.157897104045606</v>
      </c>
      <c r="N50" s="11">
        <f>J50+M50</f>
        <v>48.178125104045606</v>
      </c>
      <c r="O50" s="23">
        <v>505.8608737774677</v>
      </c>
      <c r="P50" s="23">
        <v>505.8608737774677</v>
      </c>
      <c r="Q50" s="2">
        <f>IF(O50&gt;C50,1,0)</f>
        <v>0</v>
      </c>
      <c r="R50" s="2">
        <f>IF(O50&gt;0.75*C50,1,0)</f>
        <v>1</v>
      </c>
      <c r="S50" s="2">
        <f>IF(O50&gt;0.5*C50,1,0)</f>
        <v>1</v>
      </c>
      <c r="T50" s="2" t="s">
        <v>212</v>
      </c>
    </row>
    <row r="51" spans="1:20" x14ac:dyDescent="0.2">
      <c r="A51" s="2">
        <v>1554</v>
      </c>
      <c r="B51" s="2" t="s">
        <v>215</v>
      </c>
      <c r="C51" s="2">
        <v>359</v>
      </c>
      <c r="D51" s="20">
        <v>113899</v>
      </c>
      <c r="E51" s="11">
        <v>124.285133</v>
      </c>
      <c r="F51" s="2">
        <v>5</v>
      </c>
      <c r="G51" s="11">
        <v>45.844320000000003</v>
      </c>
      <c r="H51" s="11">
        <v>26.794319999999999</v>
      </c>
      <c r="I51" s="11">
        <v>29.126767000000001</v>
      </c>
      <c r="J51" s="11">
        <v>26.794319999999999</v>
      </c>
      <c r="K51" s="2">
        <f>IF(J51&lt;E51,1,0)</f>
        <v>1</v>
      </c>
      <c r="L51" s="2" t="str">
        <f>IF(J51=H51,"PTC","ITC")</f>
        <v>PTC</v>
      </c>
      <c r="M51" s="12">
        <v>228.79072300898164</v>
      </c>
      <c r="N51" s="11">
        <f>J51+M51</f>
        <v>255.58504300898164</v>
      </c>
      <c r="O51" s="23">
        <v>152.97474148056273</v>
      </c>
      <c r="P51" s="23">
        <v>152.97474148056273</v>
      </c>
      <c r="Q51" s="2">
        <f>IF(O51&gt;C51,1,0)</f>
        <v>0</v>
      </c>
      <c r="R51" s="2">
        <f>IF(O51&gt;0.75*C51,1,0)</f>
        <v>0</v>
      </c>
      <c r="S51" s="2">
        <f>IF(O51&gt;0.5*C51,1,0)</f>
        <v>0</v>
      </c>
      <c r="T51" s="2" t="s">
        <v>89</v>
      </c>
    </row>
    <row r="52" spans="1:20" x14ac:dyDescent="0.2">
      <c r="A52" s="2">
        <v>1573</v>
      </c>
      <c r="B52" s="2" t="s">
        <v>217</v>
      </c>
      <c r="C52" s="2">
        <v>1252</v>
      </c>
      <c r="D52" s="20">
        <v>1384160</v>
      </c>
      <c r="E52" s="11">
        <v>83.023031000000003</v>
      </c>
      <c r="F52" s="2">
        <v>10</v>
      </c>
      <c r="G52" s="11">
        <v>45.169871000000001</v>
      </c>
      <c r="H52" s="11">
        <v>26.119871</v>
      </c>
      <c r="I52" s="11">
        <v>28.764340000000001</v>
      </c>
      <c r="J52" s="11">
        <v>26.119871</v>
      </c>
      <c r="K52" s="2">
        <f>IF(J52&lt;E52,1,0)</f>
        <v>1</v>
      </c>
      <c r="L52" s="2" t="str">
        <f>IF(J52=H52,"PTC","ITC")</f>
        <v>PTC</v>
      </c>
      <c r="M52" s="12">
        <v>65.65713189226679</v>
      </c>
      <c r="N52" s="11">
        <f>J52+M52</f>
        <v>91.777002892266793</v>
      </c>
      <c r="O52" s="23">
        <v>1085.0726309936651</v>
      </c>
      <c r="P52" s="23">
        <v>1085.0726309936651</v>
      </c>
      <c r="Q52" s="2">
        <f>IF(O52&gt;C52,1,0)</f>
        <v>0</v>
      </c>
      <c r="R52" s="2">
        <f>IF(O52&gt;0.75*C52,1,0)</f>
        <v>1</v>
      </c>
      <c r="S52" s="2">
        <f>IF(O52&gt;0.5*C52,1,0)</f>
        <v>1</v>
      </c>
      <c r="T52" s="2" t="s">
        <v>89</v>
      </c>
    </row>
    <row r="53" spans="1:20" x14ac:dyDescent="0.2">
      <c r="A53" s="2">
        <v>1702</v>
      </c>
      <c r="B53" s="2" t="s">
        <v>221</v>
      </c>
      <c r="C53" s="2">
        <v>544</v>
      </c>
      <c r="D53" s="20">
        <v>2953962</v>
      </c>
      <c r="E53" s="11">
        <v>36.186974999999997</v>
      </c>
      <c r="F53" s="2">
        <v>15</v>
      </c>
      <c r="G53" s="11">
        <v>45.265965999999999</v>
      </c>
      <c r="H53" s="11">
        <v>26.215966000000002</v>
      </c>
      <c r="I53" s="11">
        <v>28.844481999999999</v>
      </c>
      <c r="J53" s="11">
        <v>26.215966000000002</v>
      </c>
      <c r="K53" s="2">
        <f>IF(J53&lt;E53,1,0)</f>
        <v>1</v>
      </c>
      <c r="L53" s="2" t="str">
        <f>IF(J53=H53,"PTC","ITC")</f>
        <v>PTC</v>
      </c>
      <c r="M53" s="12">
        <v>13.367736267426595</v>
      </c>
      <c r="N53" s="11">
        <f>J53+M53</f>
        <v>39.583702267426595</v>
      </c>
      <c r="O53" s="23">
        <v>405.77018023442872</v>
      </c>
      <c r="P53" s="23">
        <v>405.77018023442872</v>
      </c>
      <c r="Q53" s="2">
        <f>IF(O53&gt;C53,1,0)</f>
        <v>0</v>
      </c>
      <c r="R53" s="2">
        <f>IF(O53&gt;0.75*C53,1,0)</f>
        <v>0</v>
      </c>
      <c r="S53" s="2">
        <f>IF(O53&gt;0.5*C53,1,0)</f>
        <v>1</v>
      </c>
      <c r="T53" s="2" t="s">
        <v>223</v>
      </c>
    </row>
    <row r="54" spans="1:20" x14ac:dyDescent="0.2">
      <c r="A54" s="2">
        <v>1710</v>
      </c>
      <c r="B54" s="2" t="s">
        <v>226</v>
      </c>
      <c r="C54" s="2">
        <v>1560.8</v>
      </c>
      <c r="D54" s="20">
        <v>8271415</v>
      </c>
      <c r="E54" s="11">
        <v>32.033357000000002</v>
      </c>
      <c r="F54" s="2">
        <v>20</v>
      </c>
      <c r="G54" s="11">
        <v>45.265965999999999</v>
      </c>
      <c r="H54" s="11">
        <v>26.215966000000002</v>
      </c>
      <c r="I54" s="11">
        <v>28.844481999999999</v>
      </c>
      <c r="J54" s="11">
        <v>26.215966000000002</v>
      </c>
      <c r="K54" s="2">
        <f>IF(J54&lt;E54,1,0)</f>
        <v>1</v>
      </c>
      <c r="L54" s="2" t="str">
        <f>IF(J54=H54,"PTC","ITC")</f>
        <v>PTC</v>
      </c>
      <c r="M54" s="12">
        <v>13.697184903913055</v>
      </c>
      <c r="N54" s="11">
        <f>J54+M54</f>
        <v>39.913150903913056</v>
      </c>
      <c r="O54" s="23">
        <v>662.8941297564046</v>
      </c>
      <c r="P54" s="23">
        <v>662.8941297564046</v>
      </c>
      <c r="Q54" s="2">
        <f>IF(O54&gt;C54,1,0)</f>
        <v>0</v>
      </c>
      <c r="R54" s="2">
        <f>IF(O54&gt;0.75*C54,1,0)</f>
        <v>0</v>
      </c>
      <c r="S54" s="2">
        <f>IF(O54&gt;0.5*C54,1,0)</f>
        <v>0</v>
      </c>
      <c r="T54" s="2" t="s">
        <v>223</v>
      </c>
    </row>
    <row r="55" spans="1:20" x14ac:dyDescent="0.2">
      <c r="A55" s="2">
        <v>1733</v>
      </c>
      <c r="B55" s="2" t="s">
        <v>229</v>
      </c>
      <c r="C55" s="2">
        <v>3279.6</v>
      </c>
      <c r="D55" s="20">
        <v>14722480</v>
      </c>
      <c r="E55" s="11">
        <v>33.063187999999997</v>
      </c>
      <c r="F55" s="2">
        <v>20</v>
      </c>
      <c r="G55" s="11">
        <v>45.265965999999999</v>
      </c>
      <c r="H55" s="11">
        <v>26.215966000000002</v>
      </c>
      <c r="I55" s="11">
        <v>28.844481999999999</v>
      </c>
      <c r="J55" s="11">
        <v>26.215966000000002</v>
      </c>
      <c r="K55" s="2">
        <f>IF(J55&lt;E55,1,0)</f>
        <v>1</v>
      </c>
      <c r="L55" s="2" t="str">
        <f>IF(J55=H55,"PTC","ITC")</f>
        <v>PTC</v>
      </c>
      <c r="M55" s="12">
        <v>16.16976759785036</v>
      </c>
      <c r="N55" s="11">
        <f>J55+M55</f>
        <v>42.385733597850361</v>
      </c>
      <c r="O55" s="23">
        <v>1388.7737274275578</v>
      </c>
      <c r="P55" s="23">
        <v>1388.7737274275578</v>
      </c>
      <c r="Q55" s="2">
        <f>IF(O55&gt;C55,1,0)</f>
        <v>0</v>
      </c>
      <c r="R55" s="2">
        <f>IF(O55&gt;0.75*C55,1,0)</f>
        <v>0</v>
      </c>
      <c r="S55" s="2">
        <f>IF(O55&gt;0.5*C55,1,0)</f>
        <v>0</v>
      </c>
      <c r="T55" s="2" t="s">
        <v>223</v>
      </c>
    </row>
    <row r="56" spans="1:20" x14ac:dyDescent="0.2">
      <c r="A56" s="2">
        <v>1743</v>
      </c>
      <c r="B56" s="2" t="s">
        <v>233</v>
      </c>
      <c r="C56" s="2">
        <v>1209.5999999999999</v>
      </c>
      <c r="D56" s="20">
        <v>3217486</v>
      </c>
      <c r="E56" s="11">
        <v>38.497273999999997</v>
      </c>
      <c r="F56" s="2">
        <v>15</v>
      </c>
      <c r="G56" s="11">
        <v>45.265965999999999</v>
      </c>
      <c r="H56" s="11">
        <v>26.215966000000002</v>
      </c>
      <c r="I56" s="11">
        <v>28.844481999999999</v>
      </c>
      <c r="J56" s="11">
        <v>26.215966000000002</v>
      </c>
      <c r="K56" s="2">
        <f>IF(J56&lt;E56,1,0)</f>
        <v>1</v>
      </c>
      <c r="L56" s="2" t="str">
        <f>IF(J56=H56,"PTC","ITC")</f>
        <v>PTC</v>
      </c>
      <c r="M56" s="12">
        <v>27.289085722206718</v>
      </c>
      <c r="N56" s="11">
        <f>J56+M56</f>
        <v>53.505051722206716</v>
      </c>
      <c r="O56" s="23">
        <v>544.37403999267144</v>
      </c>
      <c r="P56" s="23">
        <v>544.37403999267144</v>
      </c>
      <c r="Q56" s="2">
        <f>IF(O56&gt;C56,1,0)</f>
        <v>0</v>
      </c>
      <c r="R56" s="2">
        <f>IF(O56&gt;0.75*C56,1,0)</f>
        <v>0</v>
      </c>
      <c r="S56" s="2">
        <f>IF(O56&gt;0.5*C56,1,0)</f>
        <v>0</v>
      </c>
      <c r="T56" s="2" t="s">
        <v>223</v>
      </c>
    </row>
    <row r="57" spans="1:20" x14ac:dyDescent="0.2">
      <c r="A57" s="2">
        <v>1745</v>
      </c>
      <c r="B57" s="2" t="s">
        <v>235</v>
      </c>
      <c r="C57" s="2">
        <v>535.5</v>
      </c>
      <c r="D57" s="20">
        <v>1102055</v>
      </c>
      <c r="E57" s="11">
        <v>41.069795999999997</v>
      </c>
      <c r="F57" s="2">
        <v>15</v>
      </c>
      <c r="G57" s="11">
        <v>45.265965999999999</v>
      </c>
      <c r="H57" s="11">
        <v>26.215966000000002</v>
      </c>
      <c r="I57" s="11">
        <v>28.844481999999999</v>
      </c>
      <c r="J57" s="11">
        <v>26.215966000000002</v>
      </c>
      <c r="K57" s="2">
        <f>IF(J57&lt;E57,1,0)</f>
        <v>1</v>
      </c>
      <c r="L57" s="2" t="str">
        <f>IF(J57=H57,"PTC","ITC")</f>
        <v>PTC</v>
      </c>
      <c r="M57" s="12">
        <v>35.27118730008938</v>
      </c>
      <c r="N57" s="11">
        <f>J57+M57</f>
        <v>61.487153300089382</v>
      </c>
      <c r="O57" s="23">
        <v>225.51624809493848</v>
      </c>
      <c r="P57" s="23">
        <v>225.51624809493848</v>
      </c>
      <c r="Q57" s="2">
        <f>IF(O57&gt;C57,1,0)</f>
        <v>0</v>
      </c>
      <c r="R57" s="2">
        <f>IF(O57&gt;0.75*C57,1,0)</f>
        <v>0</v>
      </c>
      <c r="S57" s="2">
        <f>IF(O57&gt;0.5*C57,1,0)</f>
        <v>0</v>
      </c>
      <c r="T57" s="2" t="s">
        <v>223</v>
      </c>
    </row>
    <row r="58" spans="1:20" x14ac:dyDescent="0.2">
      <c r="A58" s="2">
        <v>1832</v>
      </c>
      <c r="B58" s="2" t="s">
        <v>237</v>
      </c>
      <c r="C58" s="2">
        <v>154.69999999999999</v>
      </c>
      <c r="D58" s="20">
        <v>699049</v>
      </c>
      <c r="E58" s="11">
        <v>42.964061000000001</v>
      </c>
      <c r="F58" s="2">
        <v>10</v>
      </c>
      <c r="G58" s="11">
        <v>45.265965999999999</v>
      </c>
      <c r="H58" s="11">
        <v>26.215966000000002</v>
      </c>
      <c r="I58" s="11">
        <v>28.844481999999999</v>
      </c>
      <c r="J58" s="11">
        <v>26.215966000000002</v>
      </c>
      <c r="K58" s="2">
        <f>IF(J58&lt;E58,1,0)</f>
        <v>1</v>
      </c>
      <c r="L58" s="2" t="str">
        <f>IF(J58=H58,"PTC","ITC")</f>
        <v>PTC</v>
      </c>
      <c r="M58" s="12">
        <v>16.063736373272832</v>
      </c>
      <c r="N58" s="11">
        <f>J58+M58</f>
        <v>42.279702373272833</v>
      </c>
      <c r="O58" s="23">
        <v>161.29063600600682</v>
      </c>
      <c r="P58" s="23">
        <v>154.69999999999999</v>
      </c>
      <c r="Q58" s="2">
        <f>IF(O58&gt;C58,1,0)</f>
        <v>1</v>
      </c>
      <c r="R58" s="2">
        <f>IF(O58&gt;0.75*C58,1,0)</f>
        <v>1</v>
      </c>
      <c r="S58" s="2">
        <f>IF(O58&gt;0.5*C58,1,0)</f>
        <v>1</v>
      </c>
      <c r="T58" s="2" t="s">
        <v>223</v>
      </c>
    </row>
    <row r="59" spans="1:20" x14ac:dyDescent="0.2">
      <c r="A59" s="2">
        <v>1893</v>
      </c>
      <c r="B59" s="2" t="s">
        <v>240</v>
      </c>
      <c r="C59" s="2">
        <v>922.5</v>
      </c>
      <c r="D59" s="20">
        <v>5046585</v>
      </c>
      <c r="E59" s="11">
        <v>31.944700000000001</v>
      </c>
      <c r="F59" s="2">
        <v>15</v>
      </c>
      <c r="G59" s="11">
        <v>49.189906999999998</v>
      </c>
      <c r="H59" s="11">
        <v>30.139907000000001</v>
      </c>
      <c r="I59" s="11">
        <v>31.175899000000001</v>
      </c>
      <c r="J59" s="11">
        <v>30.139907000000001</v>
      </c>
      <c r="K59" s="2">
        <f>IF(J59&lt;E59,1,0)</f>
        <v>1</v>
      </c>
      <c r="L59" s="2" t="str">
        <f>IF(J59=H59,"PTC","ITC")</f>
        <v>PTC</v>
      </c>
      <c r="M59" s="12">
        <v>13.268830783589298</v>
      </c>
      <c r="N59" s="11">
        <f>J59+M59</f>
        <v>43.408737783589302</v>
      </c>
      <c r="O59" s="23">
        <v>125.47616453019758</v>
      </c>
      <c r="P59" s="23">
        <v>125.47616453019758</v>
      </c>
      <c r="Q59" s="2">
        <f>IF(O59&gt;C59,1,0)</f>
        <v>0</v>
      </c>
      <c r="R59" s="2">
        <f>IF(O59&gt;0.75*C59,1,0)</f>
        <v>0</v>
      </c>
      <c r="S59" s="2">
        <f>IF(O59&gt;0.5*C59,1,0)</f>
        <v>0</v>
      </c>
      <c r="T59" s="2" t="s">
        <v>242</v>
      </c>
    </row>
    <row r="60" spans="1:20" x14ac:dyDescent="0.2">
      <c r="A60" s="2">
        <v>1915</v>
      </c>
      <c r="B60" s="2" t="s">
        <v>244</v>
      </c>
      <c r="C60" s="2">
        <v>598.4</v>
      </c>
      <c r="D60" s="20">
        <v>1297884</v>
      </c>
      <c r="E60" s="11">
        <v>46.346536999999998</v>
      </c>
      <c r="F60" s="2">
        <v>5</v>
      </c>
      <c r="G60" s="11">
        <v>49.189906999999998</v>
      </c>
      <c r="H60" s="11">
        <v>30.139907000000001</v>
      </c>
      <c r="I60" s="11">
        <v>31.175899000000001</v>
      </c>
      <c r="J60" s="11">
        <v>30.139907000000001</v>
      </c>
      <c r="K60" s="2">
        <f>IF(J60&lt;E60,1,0)</f>
        <v>1</v>
      </c>
      <c r="L60" s="2" t="str">
        <f>IF(J60=H60,"PTC","ITC")</f>
        <v>PTC</v>
      </c>
      <c r="M60" s="12">
        <v>33.467215449146451</v>
      </c>
      <c r="N60" s="11">
        <f>J60+M60</f>
        <v>63.607122449146452</v>
      </c>
      <c r="O60" s="23">
        <v>289.77754961276099</v>
      </c>
      <c r="P60" s="23">
        <v>289.77754961276099</v>
      </c>
      <c r="Q60" s="2">
        <f>IF(O60&gt;C60,1,0)</f>
        <v>0</v>
      </c>
      <c r="R60" s="2">
        <f>IF(O60&gt;0.75*C60,1,0)</f>
        <v>0</v>
      </c>
      <c r="S60" s="2">
        <f>IF(O60&gt;0.5*C60,1,0)</f>
        <v>0</v>
      </c>
      <c r="T60" s="2" t="s">
        <v>242</v>
      </c>
    </row>
    <row r="61" spans="1:20" x14ac:dyDescent="0.2">
      <c r="A61" s="2">
        <v>2079</v>
      </c>
      <c r="B61" s="2" t="s">
        <v>247</v>
      </c>
      <c r="C61" s="2">
        <v>569</v>
      </c>
      <c r="D61" s="20">
        <v>2625900</v>
      </c>
      <c r="E61" s="11">
        <v>30.687235000000001</v>
      </c>
      <c r="F61" s="2">
        <v>15</v>
      </c>
      <c r="G61" s="11">
        <v>41.549787000000002</v>
      </c>
      <c r="H61" s="11">
        <v>22.499787000000001</v>
      </c>
      <c r="I61" s="11">
        <v>26.492667000000001</v>
      </c>
      <c r="J61" s="11">
        <v>22.499787000000001</v>
      </c>
      <c r="K61" s="2">
        <f>IF(J61&lt;E61,1,0)</f>
        <v>1</v>
      </c>
      <c r="L61" s="2" t="str">
        <f>IF(J61=H61,"PTC","ITC")</f>
        <v>PTC</v>
      </c>
      <c r="M61" s="12">
        <v>15.728885700140905</v>
      </c>
      <c r="N61" s="11">
        <f>J61+M61</f>
        <v>38.228672700140905</v>
      </c>
      <c r="O61" s="23">
        <v>296.1848520749482</v>
      </c>
      <c r="P61" s="23">
        <v>296.1848520749482</v>
      </c>
      <c r="Q61" s="2">
        <f>IF(O61&gt;C61,1,0)</f>
        <v>0</v>
      </c>
      <c r="R61" s="2">
        <f>IF(O61&gt;0.75*C61,1,0)</f>
        <v>0</v>
      </c>
      <c r="S61" s="2">
        <f>IF(O61&gt;0.5*C61,1,0)</f>
        <v>1</v>
      </c>
      <c r="T61" s="2" t="s">
        <v>248</v>
      </c>
    </row>
    <row r="62" spans="1:20" x14ac:dyDescent="0.2">
      <c r="A62" s="2">
        <v>2103</v>
      </c>
      <c r="B62" s="2" t="s">
        <v>250</v>
      </c>
      <c r="C62" s="2">
        <v>2389.4</v>
      </c>
      <c r="D62" s="20">
        <v>16608060</v>
      </c>
      <c r="E62" s="11">
        <v>23.868884000000001</v>
      </c>
      <c r="F62" s="2">
        <v>20</v>
      </c>
      <c r="G62" s="11">
        <v>43.112937000000002</v>
      </c>
      <c r="H62" s="11">
        <v>24.062937000000002</v>
      </c>
      <c r="I62" s="11">
        <v>27.476277</v>
      </c>
      <c r="J62" s="11">
        <v>24.062937000000002</v>
      </c>
      <c r="K62" s="2">
        <f>IF(J62&lt;E62,1,0)</f>
        <v>0</v>
      </c>
      <c r="L62" s="2" t="str">
        <f>IF(J62=H62,"PTC","ITC")</f>
        <v>PTC</v>
      </c>
      <c r="M62" s="12">
        <v>10.443205581868082</v>
      </c>
      <c r="N62" s="11">
        <f>J62+M62</f>
        <v>34.506142581868083</v>
      </c>
      <c r="O62" s="23">
        <v>0</v>
      </c>
      <c r="P62" s="23">
        <v>0</v>
      </c>
      <c r="Q62" s="2">
        <f>IF(O62&gt;C62,1,0)</f>
        <v>0</v>
      </c>
      <c r="R62" s="2">
        <f>IF(O62&gt;0.75*C62,1,0)</f>
        <v>0</v>
      </c>
      <c r="S62" s="2">
        <f>IF(O62&gt;0.5*C62,1,0)</f>
        <v>0</v>
      </c>
      <c r="T62" s="2" t="s">
        <v>248</v>
      </c>
    </row>
    <row r="63" spans="1:20" x14ac:dyDescent="0.2">
      <c r="A63" s="2">
        <v>2104</v>
      </c>
      <c r="B63" s="2" t="s">
        <v>254</v>
      </c>
      <c r="C63" s="2">
        <v>648</v>
      </c>
      <c r="D63" s="20">
        <v>510740.2</v>
      </c>
      <c r="E63" s="11">
        <v>62.128849000000002</v>
      </c>
      <c r="F63" s="2">
        <v>5</v>
      </c>
      <c r="G63" s="11">
        <v>41.874654999999997</v>
      </c>
      <c r="H63" s="11">
        <v>22.824655</v>
      </c>
      <c r="I63" s="11">
        <v>26.671889</v>
      </c>
      <c r="J63" s="11">
        <v>22.824655</v>
      </c>
      <c r="K63" s="2">
        <f>IF(J63&lt;E63,1,0)</f>
        <v>1</v>
      </c>
      <c r="L63" s="2" t="str">
        <f>IF(J63=H63,"PTC","ITC")</f>
        <v>PTC</v>
      </c>
      <c r="M63" s="12">
        <v>92.095590517448983</v>
      </c>
      <c r="N63" s="11">
        <f>J63+M63</f>
        <v>114.92024551744899</v>
      </c>
      <c r="O63" s="23">
        <v>276.55089226681781</v>
      </c>
      <c r="P63" s="23">
        <v>276.55089226681781</v>
      </c>
      <c r="Q63" s="2">
        <f>IF(O63&gt;C63,1,0)</f>
        <v>0</v>
      </c>
      <c r="R63" s="2">
        <f>IF(O63&gt;0.75*C63,1,0)</f>
        <v>0</v>
      </c>
      <c r="S63" s="2">
        <f>IF(O63&gt;0.5*C63,1,0)</f>
        <v>0</v>
      </c>
      <c r="T63" s="2" t="s">
        <v>248</v>
      </c>
    </row>
    <row r="64" spans="1:20" x14ac:dyDescent="0.2">
      <c r="A64" s="2">
        <v>2107</v>
      </c>
      <c r="B64" s="2" t="s">
        <v>256</v>
      </c>
      <c r="C64" s="2">
        <v>1099.4000000000001</v>
      </c>
      <c r="D64" s="20">
        <v>3886900</v>
      </c>
      <c r="E64" s="11">
        <v>38.419635</v>
      </c>
      <c r="F64" s="2">
        <v>10</v>
      </c>
      <c r="G64" s="11">
        <v>42.458252999999999</v>
      </c>
      <c r="H64" s="11">
        <v>23.408253999999999</v>
      </c>
      <c r="I64" s="11">
        <v>27.050995</v>
      </c>
      <c r="J64" s="11">
        <v>23.408253999999999</v>
      </c>
      <c r="K64" s="2">
        <f>IF(J64&lt;E64,1,0)</f>
        <v>1</v>
      </c>
      <c r="L64" s="2" t="str">
        <f>IF(J64=H64,"PTC","ITC")</f>
        <v>PTC</v>
      </c>
      <c r="M64" s="12">
        <v>20.531290050168515</v>
      </c>
      <c r="N64" s="11">
        <f>J64+M64</f>
        <v>43.939544050168514</v>
      </c>
      <c r="O64" s="23">
        <v>803.82249633478546</v>
      </c>
      <c r="P64" s="23">
        <v>803.82249633478546</v>
      </c>
      <c r="Q64" s="2">
        <f>IF(O64&gt;C64,1,0)</f>
        <v>0</v>
      </c>
      <c r="R64" s="2">
        <f>IF(O64&gt;0.75*C64,1,0)</f>
        <v>0</v>
      </c>
      <c r="S64" s="2">
        <f>IF(O64&gt;0.5*C64,1,0)</f>
        <v>1</v>
      </c>
      <c r="T64" s="2" t="s">
        <v>248</v>
      </c>
    </row>
    <row r="65" spans="1:20" x14ac:dyDescent="0.2">
      <c r="A65" s="2">
        <v>2167</v>
      </c>
      <c r="B65" s="2" t="s">
        <v>258</v>
      </c>
      <c r="C65" s="2">
        <v>1300</v>
      </c>
      <c r="D65" s="20">
        <v>5649269</v>
      </c>
      <c r="E65" s="11">
        <v>29.887613999999999</v>
      </c>
      <c r="F65" s="2">
        <v>15</v>
      </c>
      <c r="G65" s="11">
        <v>39.925713999999999</v>
      </c>
      <c r="H65" s="11">
        <v>20.875713999999999</v>
      </c>
      <c r="I65" s="11">
        <v>25.532136000000001</v>
      </c>
      <c r="J65" s="11">
        <v>20.875713999999999</v>
      </c>
      <c r="K65" s="2">
        <f>IF(J65&lt;E65,1,0)</f>
        <v>1</v>
      </c>
      <c r="L65" s="2" t="str">
        <f>IF(J65=H65,"PTC","ITC")</f>
        <v>PTC</v>
      </c>
      <c r="M65" s="12">
        <v>16.703788047621735</v>
      </c>
      <c r="N65" s="11">
        <f>J65+M65</f>
        <v>37.57950204762173</v>
      </c>
      <c r="O65" s="23">
        <v>701.3660656253378</v>
      </c>
      <c r="P65" s="23">
        <v>701.3660656253378</v>
      </c>
      <c r="Q65" s="2">
        <f>IF(O65&gt;C65,1,0)</f>
        <v>0</v>
      </c>
      <c r="R65" s="2">
        <f>IF(O65&gt;0.75*C65,1,0)</f>
        <v>0</v>
      </c>
      <c r="S65" s="2">
        <f>IF(O65&gt;0.5*C65,1,0)</f>
        <v>1</v>
      </c>
      <c r="T65" s="2" t="s">
        <v>248</v>
      </c>
    </row>
    <row r="66" spans="1:20" x14ac:dyDescent="0.2">
      <c r="A66" s="2">
        <v>2168</v>
      </c>
      <c r="B66" s="2" t="s">
        <v>261</v>
      </c>
      <c r="C66" s="2">
        <v>1181.7</v>
      </c>
      <c r="D66" s="20">
        <v>8568259</v>
      </c>
      <c r="E66" s="11">
        <v>25.654851000000001</v>
      </c>
      <c r="F66" s="2">
        <v>10</v>
      </c>
      <c r="G66" s="11">
        <v>42.617660999999998</v>
      </c>
      <c r="H66" s="11">
        <v>23.567661000000001</v>
      </c>
      <c r="I66" s="11">
        <v>27.151703000000001</v>
      </c>
      <c r="J66" s="11">
        <v>23.567661000000001</v>
      </c>
      <c r="K66" s="2">
        <f>IF(J66&lt;E66,1,0)</f>
        <v>1</v>
      </c>
      <c r="L66" s="2" t="str">
        <f>IF(J66=H66,"PTC","ITC")</f>
        <v>PTC</v>
      </c>
      <c r="M66" s="12">
        <v>10.011024471599191</v>
      </c>
      <c r="N66" s="11">
        <f>J66+M66</f>
        <v>33.578685471599194</v>
      </c>
      <c r="O66" s="23">
        <v>246.37158928161168</v>
      </c>
      <c r="P66" s="23">
        <v>246.37158928161168</v>
      </c>
      <c r="Q66" s="2">
        <f>IF(O66&gt;C66,1,0)</f>
        <v>0</v>
      </c>
      <c r="R66" s="2">
        <f>IF(O66&gt;0.75*C66,1,0)</f>
        <v>0</v>
      </c>
      <c r="S66" s="2">
        <f>IF(O66&gt;0.5*C66,1,0)</f>
        <v>0</v>
      </c>
      <c r="T66" s="2" t="s">
        <v>248</v>
      </c>
    </row>
    <row r="67" spans="1:20" x14ac:dyDescent="0.2">
      <c r="A67" s="2">
        <v>2240</v>
      </c>
      <c r="B67" s="2" t="s">
        <v>262</v>
      </c>
      <c r="C67" s="2">
        <v>130</v>
      </c>
      <c r="D67" s="20">
        <v>482717</v>
      </c>
      <c r="E67" s="11">
        <v>34.314774999999997</v>
      </c>
      <c r="F67" s="2">
        <v>5</v>
      </c>
      <c r="G67" s="11">
        <v>40.426428999999999</v>
      </c>
      <c r="H67" s="11">
        <v>21.376429000000002</v>
      </c>
      <c r="I67" s="11">
        <v>25.818154</v>
      </c>
      <c r="J67" s="11">
        <v>21.376429000000002</v>
      </c>
      <c r="K67" s="2">
        <f>IF(J67&lt;E67,1,0)</f>
        <v>1</v>
      </c>
      <c r="L67" s="2" t="str">
        <f>IF(J67=H67,"PTC","ITC")</f>
        <v>PTC</v>
      </c>
      <c r="M67" s="12">
        <v>19.548553707451781</v>
      </c>
      <c r="N67" s="11">
        <f>J67+M67</f>
        <v>40.924982707451782</v>
      </c>
      <c r="O67" s="23">
        <v>86.041400283174823</v>
      </c>
      <c r="P67" s="23">
        <v>86.041400283174823</v>
      </c>
      <c r="Q67" s="2">
        <f>IF(O67&gt;C67,1,0)</f>
        <v>0</v>
      </c>
      <c r="R67" s="2">
        <f>IF(O67&gt;0.75*C67,1,0)</f>
        <v>0</v>
      </c>
      <c r="S67" s="2">
        <f>IF(O67&gt;0.5*C67,1,0)</f>
        <v>1</v>
      </c>
      <c r="T67" s="2" t="s">
        <v>22</v>
      </c>
    </row>
    <row r="68" spans="1:20" x14ac:dyDescent="0.2">
      <c r="A68" s="2">
        <v>2277</v>
      </c>
      <c r="B68" s="2" t="s">
        <v>266</v>
      </c>
      <c r="C68" s="2">
        <v>228.7</v>
      </c>
      <c r="D68" s="20">
        <v>844659</v>
      </c>
      <c r="E68" s="11">
        <v>42.352857</v>
      </c>
      <c r="F68" s="2">
        <v>5</v>
      </c>
      <c r="G68" s="11">
        <v>40.426428999999999</v>
      </c>
      <c r="H68" s="11">
        <v>21.376429000000002</v>
      </c>
      <c r="I68" s="11">
        <v>25.818154</v>
      </c>
      <c r="J68" s="11">
        <v>21.376429000000002</v>
      </c>
      <c r="K68" s="2">
        <f>IF(J68&lt;E68,1,0)</f>
        <v>1</v>
      </c>
      <c r="L68" s="2" t="str">
        <f>IF(J68=H68,"PTC","ITC")</f>
        <v>PTC</v>
      </c>
      <c r="M68" s="12">
        <v>19.653894658080954</v>
      </c>
      <c r="N68" s="11">
        <f>J68+M68</f>
        <v>41.03032365808096</v>
      </c>
      <c r="O68" s="23">
        <v>244.08948389181097</v>
      </c>
      <c r="P68" s="23">
        <v>228.7</v>
      </c>
      <c r="Q68" s="2">
        <f>IF(O68&gt;C68,1,0)</f>
        <v>1</v>
      </c>
      <c r="R68" s="2">
        <f>IF(O68&gt;0.75*C68,1,0)</f>
        <v>1</v>
      </c>
      <c r="S68" s="2">
        <f>IF(O68&gt;0.5*C68,1,0)</f>
        <v>1</v>
      </c>
      <c r="T68" s="2" t="s">
        <v>22</v>
      </c>
    </row>
    <row r="69" spans="1:20" x14ac:dyDescent="0.2">
      <c r="A69" s="2">
        <v>2291</v>
      </c>
      <c r="B69" s="2" t="s">
        <v>270</v>
      </c>
      <c r="C69" s="2">
        <v>353.6</v>
      </c>
      <c r="D69" s="20">
        <v>1617771</v>
      </c>
      <c r="E69" s="11">
        <v>25.656088</v>
      </c>
      <c r="F69" s="2">
        <v>5</v>
      </c>
      <c r="G69" s="11">
        <v>42.193219999999997</v>
      </c>
      <c r="H69" s="11">
        <v>23.143219999999999</v>
      </c>
      <c r="I69" s="11">
        <v>26.905614</v>
      </c>
      <c r="J69" s="11">
        <v>23.143219999999999</v>
      </c>
      <c r="K69" s="2">
        <f>IF(J69&lt;E69,1,0)</f>
        <v>1</v>
      </c>
      <c r="L69" s="2" t="str">
        <f>IF(J69=H69,"PTC","ITC")</f>
        <v>PTC</v>
      </c>
      <c r="M69" s="12">
        <v>15.865694355999706</v>
      </c>
      <c r="N69" s="11">
        <f>J69+M69</f>
        <v>39.008914355999707</v>
      </c>
      <c r="O69" s="23">
        <v>56.004495817353856</v>
      </c>
      <c r="P69" s="23">
        <v>56.004495817353856</v>
      </c>
      <c r="Q69" s="2">
        <f>IF(O69&gt;C69,1,0)</f>
        <v>0</v>
      </c>
      <c r="R69" s="2">
        <f>IF(O69&gt;0.75*C69,1,0)</f>
        <v>0</v>
      </c>
      <c r="S69" s="2">
        <f>IF(O69&gt;0.5*C69,1,0)</f>
        <v>0</v>
      </c>
      <c r="T69" s="2" t="s">
        <v>22</v>
      </c>
    </row>
    <row r="70" spans="1:20" x14ac:dyDescent="0.2">
      <c r="A70" s="2">
        <v>2364</v>
      </c>
      <c r="B70" s="2" t="s">
        <v>273</v>
      </c>
      <c r="C70" s="2">
        <v>459.2</v>
      </c>
      <c r="D70" s="20">
        <v>284416</v>
      </c>
      <c r="E70" s="11">
        <v>100.884168</v>
      </c>
      <c r="F70" s="2">
        <v>10</v>
      </c>
      <c r="G70" s="11">
        <v>50.346749000000003</v>
      </c>
      <c r="H70" s="11">
        <v>31.296748999999998</v>
      </c>
      <c r="I70" s="11">
        <v>31.974726</v>
      </c>
      <c r="J70" s="11">
        <v>31.296748999999998</v>
      </c>
      <c r="K70" s="2">
        <f>IF(J70&lt;E70,1,0)</f>
        <v>1</v>
      </c>
      <c r="L70" s="2" t="str">
        <f>IF(J70=H70,"PTC","ITC")</f>
        <v>PTC</v>
      </c>
      <c r="M70" s="12">
        <v>117.19571377137714</v>
      </c>
      <c r="N70" s="11">
        <f>J70+M70</f>
        <v>148.49246277137715</v>
      </c>
      <c r="O70" s="23">
        <v>272.65965498704361</v>
      </c>
      <c r="P70" s="23">
        <v>272.65965498704361</v>
      </c>
      <c r="Q70" s="2">
        <f>IF(O70&gt;C70,1,0)</f>
        <v>0</v>
      </c>
      <c r="R70" s="2">
        <f>IF(O70&gt;0.75*C70,1,0)</f>
        <v>0</v>
      </c>
      <c r="S70" s="2">
        <f>IF(O70&gt;0.5*C70,1,0)</f>
        <v>1</v>
      </c>
      <c r="T70" s="2" t="s">
        <v>275</v>
      </c>
    </row>
    <row r="71" spans="1:20" x14ac:dyDescent="0.2">
      <c r="A71" s="2">
        <v>2442</v>
      </c>
      <c r="B71" s="2" t="s">
        <v>277</v>
      </c>
      <c r="C71" s="2">
        <v>1636.2</v>
      </c>
      <c r="D71" s="20">
        <v>7904357</v>
      </c>
      <c r="E71" s="11">
        <v>50.063341999999999</v>
      </c>
      <c r="F71" s="2">
        <v>10</v>
      </c>
      <c r="G71" s="11">
        <v>33.244328000000003</v>
      </c>
      <c r="H71" s="11">
        <v>14.194328000000001</v>
      </c>
      <c r="I71" s="11">
        <v>21.281649999999999</v>
      </c>
      <c r="J71" s="11">
        <v>14.194328000000001</v>
      </c>
      <c r="K71" s="2">
        <f>IF(J71&lt;E71,1,0)</f>
        <v>1</v>
      </c>
      <c r="L71" s="2" t="str">
        <f>IF(J71=H71,"PTC","ITC")</f>
        <v>PTC</v>
      </c>
      <c r="M71" s="12">
        <v>15.025665440971354</v>
      </c>
      <c r="N71" s="11">
        <f>J71+M71</f>
        <v>29.219993440971354</v>
      </c>
      <c r="O71" s="23">
        <v>3905.908961329701</v>
      </c>
      <c r="P71" s="23">
        <v>1636.2</v>
      </c>
      <c r="Q71" s="2">
        <f>IF(O71&gt;C71,1,0)</f>
        <v>1</v>
      </c>
      <c r="R71" s="2">
        <f>IF(O71&gt;0.75*C71,1,0)</f>
        <v>1</v>
      </c>
      <c r="S71" s="2">
        <f>IF(O71&gt;0.5*C71,1,0)</f>
        <v>1</v>
      </c>
      <c r="T71" s="2" t="s">
        <v>278</v>
      </c>
    </row>
    <row r="72" spans="1:20" x14ac:dyDescent="0.2">
      <c r="A72" s="2">
        <v>2451</v>
      </c>
      <c r="B72" s="2" t="s">
        <v>279</v>
      </c>
      <c r="C72" s="2">
        <v>924</v>
      </c>
      <c r="D72" s="20">
        <v>4754266</v>
      </c>
      <c r="E72" s="11">
        <v>31.015643000000001</v>
      </c>
      <c r="F72" s="2">
        <v>10</v>
      </c>
      <c r="G72" s="11">
        <v>33.244328000000003</v>
      </c>
      <c r="H72" s="11">
        <v>14.194328000000001</v>
      </c>
      <c r="I72" s="11">
        <v>21.281649999999999</v>
      </c>
      <c r="J72" s="11">
        <v>14.194328000000001</v>
      </c>
      <c r="K72" s="2">
        <f>IF(J72&lt;E72,1,0)</f>
        <v>1</v>
      </c>
      <c r="L72" s="2" t="str">
        <f>IF(J72=H72,"PTC","ITC")</f>
        <v>PTC</v>
      </c>
      <c r="M72" s="12">
        <v>14.10757499895883</v>
      </c>
      <c r="N72" s="11">
        <f>J72+M72</f>
        <v>28.30190299895883</v>
      </c>
      <c r="O72" s="23">
        <v>1101.7411138191433</v>
      </c>
      <c r="P72" s="23">
        <v>924</v>
      </c>
      <c r="Q72" s="2">
        <f>IF(O72&gt;C72,1,0)</f>
        <v>1</v>
      </c>
      <c r="R72" s="2">
        <f>IF(O72&gt;0.75*C72,1,0)</f>
        <v>1</v>
      </c>
      <c r="S72" s="2">
        <f>IF(O72&gt;0.5*C72,1,0)</f>
        <v>1</v>
      </c>
      <c r="T72" s="2" t="s">
        <v>278</v>
      </c>
    </row>
    <row r="73" spans="1:20" x14ac:dyDescent="0.2">
      <c r="A73" s="2">
        <v>2712</v>
      </c>
      <c r="B73" s="2" t="s">
        <v>283</v>
      </c>
      <c r="C73" s="2">
        <v>2558.1999999999998</v>
      </c>
      <c r="D73" s="20">
        <v>5519132</v>
      </c>
      <c r="E73" s="11">
        <v>49.238048999999997</v>
      </c>
      <c r="F73" s="2">
        <v>10</v>
      </c>
      <c r="G73" s="11">
        <v>40.848813</v>
      </c>
      <c r="H73" s="11">
        <v>21.798812999999999</v>
      </c>
      <c r="I73" s="11">
        <v>26.214504999999999</v>
      </c>
      <c r="J73" s="11">
        <v>21.798812999999999</v>
      </c>
      <c r="K73" s="2">
        <f>IF(J73&lt;E73,1,0)</f>
        <v>1</v>
      </c>
      <c r="L73" s="2" t="str">
        <f>IF(J73=H73,"PTC","ITC")</f>
        <v>PTC</v>
      </c>
      <c r="M73" s="12">
        <v>33.645546489556686</v>
      </c>
      <c r="N73" s="11">
        <f>J73+M73</f>
        <v>55.444359489556689</v>
      </c>
      <c r="O73" s="23">
        <v>2086.3104032177921</v>
      </c>
      <c r="P73" s="23">
        <v>2086.3104032177921</v>
      </c>
      <c r="Q73" s="2">
        <f>IF(O73&gt;C73,1,0)</f>
        <v>0</v>
      </c>
      <c r="R73" s="2">
        <f>IF(O73&gt;0.75*C73,1,0)</f>
        <v>1</v>
      </c>
      <c r="S73" s="2">
        <f>IF(O73&gt;0.5*C73,1,0)</f>
        <v>1</v>
      </c>
      <c r="T73" s="2" t="s">
        <v>285</v>
      </c>
    </row>
    <row r="74" spans="1:20" x14ac:dyDescent="0.2">
      <c r="A74" s="2">
        <v>2718</v>
      </c>
      <c r="B74" s="2" t="s">
        <v>289</v>
      </c>
      <c r="C74" s="2">
        <v>435.2</v>
      </c>
      <c r="D74" s="20">
        <v>91574</v>
      </c>
      <c r="E74" s="11">
        <v>165.45215999999999</v>
      </c>
      <c r="F74" s="2">
        <v>5</v>
      </c>
      <c r="G74" s="11">
        <v>38.109853999999999</v>
      </c>
      <c r="H74" s="11">
        <v>19.059854000000001</v>
      </c>
      <c r="I74" s="11">
        <v>24.688542999999999</v>
      </c>
      <c r="J74" s="11">
        <v>19.059854000000001</v>
      </c>
      <c r="K74" s="2">
        <f>IF(J74&lt;E74,1,0)</f>
        <v>1</v>
      </c>
      <c r="L74" s="2" t="str">
        <f>IF(J74=H74,"PTC","ITC")</f>
        <v>PTC</v>
      </c>
      <c r="M74" s="12">
        <v>344.96940144582521</v>
      </c>
      <c r="N74" s="11">
        <f>J74+M74</f>
        <v>364.02925544582524</v>
      </c>
      <c r="O74" s="23">
        <v>184.68284813924038</v>
      </c>
      <c r="P74" s="23">
        <v>184.68284813924038</v>
      </c>
      <c r="Q74" s="2">
        <f>IF(O74&gt;C74,1,0)</f>
        <v>0</v>
      </c>
      <c r="R74" s="2">
        <f>IF(O74&gt;0.75*C74,1,0)</f>
        <v>0</v>
      </c>
      <c r="S74" s="2">
        <f>IF(O74&gt;0.5*C74,1,0)</f>
        <v>0</v>
      </c>
      <c r="T74" s="2" t="s">
        <v>285</v>
      </c>
    </row>
    <row r="75" spans="1:20" x14ac:dyDescent="0.2">
      <c r="A75" s="2">
        <v>2721</v>
      </c>
      <c r="B75" s="2" t="s">
        <v>294</v>
      </c>
      <c r="C75" s="2">
        <v>1530.5</v>
      </c>
      <c r="D75" s="20">
        <v>4751185</v>
      </c>
      <c r="E75" s="11">
        <v>36.593547000000001</v>
      </c>
      <c r="F75" s="2">
        <v>10</v>
      </c>
      <c r="G75" s="11">
        <v>37.914721</v>
      </c>
      <c r="H75" s="11">
        <v>18.864720999999999</v>
      </c>
      <c r="I75" s="11">
        <v>24.610211</v>
      </c>
      <c r="J75" s="11">
        <v>18.864720999999999</v>
      </c>
      <c r="K75" s="2">
        <f>IF(J75&lt;E75,1,0)</f>
        <v>1</v>
      </c>
      <c r="L75" s="2" t="str">
        <f>IF(J75=H75,"PTC","ITC")</f>
        <v>PTC</v>
      </c>
      <c r="M75" s="12">
        <v>23.382732754039253</v>
      </c>
      <c r="N75" s="11">
        <f>J75+M75</f>
        <v>42.247453754039256</v>
      </c>
      <c r="O75" s="23">
        <v>1160.4275896117292</v>
      </c>
      <c r="P75" s="23">
        <v>1160.4275896117292</v>
      </c>
      <c r="Q75" s="2">
        <f>IF(O75&gt;C75,1,0)</f>
        <v>0</v>
      </c>
      <c r="R75" s="2">
        <f>IF(O75&gt;0.75*C75,1,0)</f>
        <v>1</v>
      </c>
      <c r="S75" s="2">
        <f>IF(O75&gt;0.5*C75,1,0)</f>
        <v>1</v>
      </c>
      <c r="T75" s="2" t="s">
        <v>285</v>
      </c>
    </row>
    <row r="76" spans="1:20" x14ac:dyDescent="0.2">
      <c r="A76" s="2">
        <v>2727</v>
      </c>
      <c r="B76" s="2" t="s">
        <v>297</v>
      </c>
      <c r="C76" s="2">
        <v>2119</v>
      </c>
      <c r="D76" s="20">
        <v>6897413</v>
      </c>
      <c r="E76" s="11">
        <v>40.334634000000001</v>
      </c>
      <c r="F76" s="2">
        <v>15</v>
      </c>
      <c r="G76" s="11">
        <v>38.109853999999999</v>
      </c>
      <c r="H76" s="11">
        <v>19.059854000000001</v>
      </c>
      <c r="I76" s="11">
        <v>24.688542999999999</v>
      </c>
      <c r="J76" s="11">
        <v>19.059854000000001</v>
      </c>
      <c r="K76" s="2">
        <f>IF(J76&lt;E76,1,0)</f>
        <v>1</v>
      </c>
      <c r="L76" s="2" t="str">
        <f>IF(J76=H76,"PTC","ITC")</f>
        <v>PTC</v>
      </c>
      <c r="M76" s="12">
        <v>22.300191819744587</v>
      </c>
      <c r="N76" s="11">
        <f>J76+M76</f>
        <v>41.360045819744585</v>
      </c>
      <c r="O76" s="23">
        <v>2021.5637258539209</v>
      </c>
      <c r="P76" s="23">
        <v>2021.5637258539209</v>
      </c>
      <c r="Q76" s="2">
        <f>IF(O76&gt;C76,1,0)</f>
        <v>0</v>
      </c>
      <c r="R76" s="2">
        <f>IF(O76&gt;0.75*C76,1,0)</f>
        <v>1</v>
      </c>
      <c r="S76" s="2">
        <f>IF(O76&gt;0.5*C76,1,0)</f>
        <v>1</v>
      </c>
      <c r="T76" s="2" t="s">
        <v>285</v>
      </c>
    </row>
    <row r="77" spans="1:20" x14ac:dyDescent="0.2">
      <c r="A77" s="2">
        <v>2790</v>
      </c>
      <c r="B77" s="2" t="s">
        <v>299</v>
      </c>
      <c r="C77" s="2">
        <v>115</v>
      </c>
      <c r="D77" s="20">
        <v>501446</v>
      </c>
      <c r="E77" s="11">
        <v>62.379970999999998</v>
      </c>
      <c r="F77" s="2">
        <v>10</v>
      </c>
      <c r="G77" s="11">
        <v>45.983902999999998</v>
      </c>
      <c r="H77" s="11">
        <v>26.933903000000001</v>
      </c>
      <c r="I77" s="11">
        <v>29.437376</v>
      </c>
      <c r="J77" s="11">
        <v>26.933903000000001</v>
      </c>
      <c r="K77" s="2">
        <f>IF(J77&lt;E77,1,0)</f>
        <v>1</v>
      </c>
      <c r="L77" s="2" t="str">
        <f>IF(J77=H77,"PTC","ITC")</f>
        <v>PTC</v>
      </c>
      <c r="M77" s="12">
        <v>16.647059902761214</v>
      </c>
      <c r="N77" s="11">
        <f>J77+M77</f>
        <v>43.580962902761215</v>
      </c>
      <c r="O77" s="23">
        <v>244.86592793925564</v>
      </c>
      <c r="P77" s="23">
        <v>115</v>
      </c>
      <c r="Q77" s="2">
        <f>IF(O77&gt;C77,1,0)</f>
        <v>1</v>
      </c>
      <c r="R77" s="2">
        <f>IF(O77&gt;0.75*C77,1,0)</f>
        <v>1</v>
      </c>
      <c r="S77" s="2">
        <f>IF(O77&gt;0.5*C77,1,0)</f>
        <v>1</v>
      </c>
      <c r="T77" s="2" t="s">
        <v>301</v>
      </c>
    </row>
    <row r="78" spans="1:20" x14ac:dyDescent="0.2">
      <c r="A78" s="2">
        <v>2817</v>
      </c>
      <c r="B78" s="2" t="s">
        <v>303</v>
      </c>
      <c r="C78" s="2">
        <v>656</v>
      </c>
      <c r="D78" s="20">
        <v>2592127</v>
      </c>
      <c r="E78" s="11">
        <v>34.033743000000001</v>
      </c>
      <c r="F78" s="2">
        <v>10</v>
      </c>
      <c r="G78" s="11">
        <v>46.022975000000002</v>
      </c>
      <c r="H78" s="11">
        <v>26.972975000000002</v>
      </c>
      <c r="I78" s="11">
        <v>29.445636</v>
      </c>
      <c r="J78" s="11">
        <v>26.972975000000002</v>
      </c>
      <c r="K78" s="2">
        <f>IF(J78&lt;E78,1,0)</f>
        <v>1</v>
      </c>
      <c r="L78" s="2" t="str">
        <f>IF(J78=H78,"PTC","ITC")</f>
        <v>PTC</v>
      </c>
      <c r="M78" s="12">
        <v>18.370096465180911</v>
      </c>
      <c r="N78" s="11">
        <f>J78+M78</f>
        <v>45.343071465180913</v>
      </c>
      <c r="O78" s="23">
        <v>252.14149208521238</v>
      </c>
      <c r="P78" s="23">
        <v>252.14149208521238</v>
      </c>
      <c r="Q78" s="2">
        <f>IF(O78&gt;C78,1,0)</f>
        <v>0</v>
      </c>
      <c r="R78" s="2">
        <f>IF(O78&gt;0.75*C78,1,0)</f>
        <v>0</v>
      </c>
      <c r="S78" s="2">
        <f>IF(O78&gt;0.5*C78,1,0)</f>
        <v>0</v>
      </c>
      <c r="T78" s="2" t="s">
        <v>301</v>
      </c>
    </row>
    <row r="79" spans="1:20" x14ac:dyDescent="0.2">
      <c r="A79" s="2">
        <v>2823</v>
      </c>
      <c r="B79" s="2" t="s">
        <v>305</v>
      </c>
      <c r="C79" s="2">
        <v>734</v>
      </c>
      <c r="D79" s="20">
        <v>4474993</v>
      </c>
      <c r="E79" s="11">
        <v>29.209648999999999</v>
      </c>
      <c r="F79" s="2">
        <v>10</v>
      </c>
      <c r="G79" s="11">
        <v>45.983902999999998</v>
      </c>
      <c r="H79" s="11">
        <v>26.933903000000001</v>
      </c>
      <c r="I79" s="11">
        <v>29.437376</v>
      </c>
      <c r="J79" s="11">
        <v>26.933903000000001</v>
      </c>
      <c r="K79" s="2">
        <f>IF(J79&lt;E79,1,0)</f>
        <v>1</v>
      </c>
      <c r="L79" s="2" t="str">
        <f>IF(J79=H79,"PTC","ITC")</f>
        <v>PTC</v>
      </c>
      <c r="M79" s="12">
        <v>11.906046458620159</v>
      </c>
      <c r="N79" s="11">
        <f>J79+M79</f>
        <v>38.839949458620161</v>
      </c>
      <c r="O79" s="23">
        <v>140.29823033074135</v>
      </c>
      <c r="P79" s="23">
        <v>140.29823033074135</v>
      </c>
      <c r="Q79" s="2">
        <f>IF(O79&gt;C79,1,0)</f>
        <v>0</v>
      </c>
      <c r="R79" s="2">
        <f>IF(O79&gt;0.75*C79,1,0)</f>
        <v>0</v>
      </c>
      <c r="S79" s="2">
        <f>IF(O79&gt;0.5*C79,1,0)</f>
        <v>0</v>
      </c>
      <c r="T79" s="2" t="s">
        <v>301</v>
      </c>
    </row>
    <row r="80" spans="1:20" x14ac:dyDescent="0.2">
      <c r="A80" s="2">
        <v>2828</v>
      </c>
      <c r="B80" s="2" t="s">
        <v>308</v>
      </c>
      <c r="C80" s="2">
        <v>1880.4</v>
      </c>
      <c r="D80" s="20">
        <v>10066940</v>
      </c>
      <c r="E80" s="11">
        <v>31.159687999999999</v>
      </c>
      <c r="F80" s="2">
        <v>25</v>
      </c>
      <c r="G80" s="11">
        <v>46.757570999999999</v>
      </c>
      <c r="H80" s="11">
        <v>27.707571000000002</v>
      </c>
      <c r="I80" s="11">
        <v>29.849346000000001</v>
      </c>
      <c r="J80" s="11">
        <v>27.707571000000002</v>
      </c>
      <c r="K80" s="2">
        <f>IF(J80&lt;E80,1,0)</f>
        <v>1</v>
      </c>
      <c r="L80" s="2" t="str">
        <f>IF(J80=H80,"PTC","ITC")</f>
        <v>PTC</v>
      </c>
      <c r="M80" s="12">
        <v>13.558655791730159</v>
      </c>
      <c r="N80" s="11">
        <f>J80+M80</f>
        <v>41.266226791730162</v>
      </c>
      <c r="O80" s="23">
        <v>478.76142105969518</v>
      </c>
      <c r="P80" s="23">
        <v>478.76142105969518</v>
      </c>
      <c r="Q80" s="2">
        <f>IF(O80&gt;C80,1,0)</f>
        <v>0</v>
      </c>
      <c r="R80" s="2">
        <f>IF(O80&gt;0.75*C80,1,0)</f>
        <v>0</v>
      </c>
      <c r="S80" s="2">
        <f>IF(O80&gt;0.5*C80,1,0)</f>
        <v>0</v>
      </c>
      <c r="T80" s="2" t="s">
        <v>310</v>
      </c>
    </row>
    <row r="81" spans="1:20" x14ac:dyDescent="0.2">
      <c r="A81" s="2">
        <v>2832</v>
      </c>
      <c r="B81" s="2" t="s">
        <v>311</v>
      </c>
      <c r="C81" s="2">
        <v>1114.8</v>
      </c>
      <c r="D81" s="20">
        <v>6776338</v>
      </c>
      <c r="E81" s="11">
        <v>25.723700000000001</v>
      </c>
      <c r="F81" s="2">
        <v>15</v>
      </c>
      <c r="G81" s="11">
        <v>41.413770999999997</v>
      </c>
      <c r="H81" s="11">
        <v>22.363771</v>
      </c>
      <c r="I81" s="11">
        <v>26.592535000000002</v>
      </c>
      <c r="J81" s="11">
        <v>22.363771</v>
      </c>
      <c r="K81" s="2">
        <f>IF(J81&lt;E81,1,0)</f>
        <v>1</v>
      </c>
      <c r="L81" s="2" t="str">
        <f>IF(J81=H81,"PTC","ITC")</f>
        <v>PTC</v>
      </c>
      <c r="M81" s="12">
        <v>11.941689454097478</v>
      </c>
      <c r="N81" s="11">
        <f>J81+M81</f>
        <v>34.305460454097478</v>
      </c>
      <c r="O81" s="23">
        <v>313.66153065643306</v>
      </c>
      <c r="P81" s="23">
        <v>313.66153065643306</v>
      </c>
      <c r="Q81" s="2">
        <f>IF(O81&gt;C81,1,0)</f>
        <v>0</v>
      </c>
      <c r="R81" s="2">
        <f>IF(O81&gt;0.75*C81,1,0)</f>
        <v>0</v>
      </c>
      <c r="S81" s="2">
        <f>IF(O81&gt;0.5*C81,1,0)</f>
        <v>0</v>
      </c>
      <c r="T81" s="2" t="s">
        <v>310</v>
      </c>
    </row>
    <row r="82" spans="1:20" x14ac:dyDescent="0.2">
      <c r="A82" s="2">
        <v>2836</v>
      </c>
      <c r="B82" s="2" t="s">
        <v>315</v>
      </c>
      <c r="C82" s="2">
        <v>680</v>
      </c>
      <c r="D82" s="20">
        <v>828872</v>
      </c>
      <c r="E82" s="11">
        <v>47.407977000000002</v>
      </c>
      <c r="F82" s="2">
        <v>10</v>
      </c>
      <c r="G82" s="11">
        <v>48.438786999999998</v>
      </c>
      <c r="H82" s="11">
        <v>29.388787000000001</v>
      </c>
      <c r="I82" s="11">
        <v>30.867802999999999</v>
      </c>
      <c r="J82" s="11">
        <v>29.388787000000001</v>
      </c>
      <c r="K82" s="2">
        <f>IF(J82&lt;E82,1,0)</f>
        <v>1</v>
      </c>
      <c r="L82" s="2" t="str">
        <f>IF(J82=H82,"PTC","ITC")</f>
        <v>PTC</v>
      </c>
      <c r="M82" s="12">
        <v>59.550486926811381</v>
      </c>
      <c r="N82" s="11">
        <f>J82+M82</f>
        <v>88.939273926811381</v>
      </c>
      <c r="O82" s="23">
        <v>205.75900667041094</v>
      </c>
      <c r="P82" s="23">
        <v>205.75900667041094</v>
      </c>
      <c r="Q82" s="2">
        <f>IF(O82&gt;C82,1,0)</f>
        <v>0</v>
      </c>
      <c r="R82" s="2">
        <f>IF(O82&gt;0.75*C82,1,0)</f>
        <v>0</v>
      </c>
      <c r="S82" s="2">
        <f>IF(O82&gt;0.5*C82,1,0)</f>
        <v>0</v>
      </c>
      <c r="T82" s="2" t="s">
        <v>310</v>
      </c>
    </row>
    <row r="83" spans="1:20" x14ac:dyDescent="0.2">
      <c r="A83" s="2">
        <v>2866</v>
      </c>
      <c r="B83" s="2" t="s">
        <v>318</v>
      </c>
      <c r="C83" s="2">
        <v>1694</v>
      </c>
      <c r="D83" s="20">
        <v>4655828</v>
      </c>
      <c r="E83" s="11">
        <v>37.430280000000003</v>
      </c>
      <c r="F83" s="2">
        <v>15</v>
      </c>
      <c r="G83" s="11">
        <v>47.804443999999997</v>
      </c>
      <c r="H83" s="11">
        <v>28.754443999999999</v>
      </c>
      <c r="I83" s="11">
        <v>30.489813000000002</v>
      </c>
      <c r="J83" s="11">
        <v>28.754443999999999</v>
      </c>
      <c r="K83" s="2">
        <f>IF(J83&lt;E83,1,0)</f>
        <v>1</v>
      </c>
      <c r="L83" s="2" t="str">
        <f>IF(J83=H83,"PTC","ITC")</f>
        <v>PTC</v>
      </c>
      <c r="M83" s="12">
        <v>26.410726719286021</v>
      </c>
      <c r="N83" s="11">
        <f>J83+M83</f>
        <v>55.165170719286024</v>
      </c>
      <c r="O83" s="23">
        <v>556.47339749223363</v>
      </c>
      <c r="P83" s="23">
        <v>556.47339749223363</v>
      </c>
      <c r="Q83" s="2">
        <f>IF(O83&gt;C83,1,0)</f>
        <v>0</v>
      </c>
      <c r="R83" s="2">
        <f>IF(O83&gt;0.75*C83,1,0)</f>
        <v>0</v>
      </c>
      <c r="S83" s="2">
        <f>IF(O83&gt;0.5*C83,1,0)</f>
        <v>0</v>
      </c>
      <c r="T83" s="2" t="s">
        <v>310</v>
      </c>
    </row>
    <row r="84" spans="1:20" x14ac:dyDescent="0.2">
      <c r="A84" s="2">
        <v>2876</v>
      </c>
      <c r="B84" s="2" t="s">
        <v>321</v>
      </c>
      <c r="C84" s="2">
        <v>1086.5</v>
      </c>
      <c r="D84" s="20">
        <v>5034281</v>
      </c>
      <c r="E84" s="11">
        <v>39.924056</v>
      </c>
      <c r="F84" s="2">
        <v>10</v>
      </c>
      <c r="G84" s="11">
        <v>44.858629000000001</v>
      </c>
      <c r="H84" s="11">
        <v>25.808629</v>
      </c>
      <c r="I84" s="11">
        <v>28.659713</v>
      </c>
      <c r="J84" s="11">
        <v>25.808629</v>
      </c>
      <c r="K84" s="2">
        <f>IF(J84&lt;E84,1,0)</f>
        <v>1</v>
      </c>
      <c r="L84" s="2" t="str">
        <f>IF(J84=H84,"PTC","ITC")</f>
        <v>PTC</v>
      </c>
      <c r="M84" s="12">
        <v>15.665928890342039</v>
      </c>
      <c r="N84" s="11">
        <f>J84+M84</f>
        <v>41.474557890342041</v>
      </c>
      <c r="O84" s="23">
        <v>978.96596794747472</v>
      </c>
      <c r="P84" s="23">
        <v>978.96596794747472</v>
      </c>
      <c r="Q84" s="2">
        <f>IF(O84&gt;C84,1,0)</f>
        <v>0</v>
      </c>
      <c r="R84" s="2">
        <f>IF(O84&gt;0.75*C84,1,0)</f>
        <v>1</v>
      </c>
      <c r="S84" s="2">
        <f>IF(O84&gt;0.5*C84,1,0)</f>
        <v>1</v>
      </c>
      <c r="T84" s="2" t="s">
        <v>310</v>
      </c>
    </row>
    <row r="85" spans="1:20" x14ac:dyDescent="0.2">
      <c r="A85" s="2">
        <v>2914</v>
      </c>
      <c r="B85" s="2" t="s">
        <v>325</v>
      </c>
      <c r="C85" s="2">
        <v>27.5</v>
      </c>
      <c r="D85" s="20">
        <v>57661</v>
      </c>
      <c r="E85" s="11">
        <v>57.938225000000003</v>
      </c>
      <c r="F85" s="2">
        <v>10</v>
      </c>
      <c r="G85" s="11">
        <v>45.573538999999997</v>
      </c>
      <c r="H85" s="11">
        <v>26.523539</v>
      </c>
      <c r="I85" s="11">
        <v>29.120612999999999</v>
      </c>
      <c r="J85" s="11">
        <v>26.523539</v>
      </c>
      <c r="K85" s="2">
        <f>IF(J85&lt;E85,1,0)</f>
        <v>1</v>
      </c>
      <c r="L85" s="2" t="str">
        <f>IF(J85=H85,"PTC","ITC")</f>
        <v>PTC</v>
      </c>
      <c r="M85" s="12">
        <v>34.618990305405738</v>
      </c>
      <c r="N85" s="11">
        <f>J85+M85</f>
        <v>61.142529305405738</v>
      </c>
      <c r="O85" s="23">
        <v>24.954623320285052</v>
      </c>
      <c r="P85" s="23">
        <v>24.954623320285052</v>
      </c>
      <c r="Q85" s="2">
        <f>IF(O85&gt;C85,1,0)</f>
        <v>0</v>
      </c>
      <c r="R85" s="2">
        <f>IF(O85&gt;0.75*C85,1,0)</f>
        <v>1</v>
      </c>
      <c r="S85" s="2">
        <f>IF(O85&gt;0.5*C85,1,0)</f>
        <v>1</v>
      </c>
      <c r="T85" s="2" t="s">
        <v>310</v>
      </c>
    </row>
    <row r="86" spans="1:20" x14ac:dyDescent="0.2">
      <c r="A86" s="2">
        <v>2935</v>
      </c>
      <c r="B86" s="2" t="s">
        <v>328</v>
      </c>
      <c r="C86" s="2">
        <v>59.5</v>
      </c>
      <c r="D86" s="20">
        <v>14187</v>
      </c>
      <c r="E86" s="11">
        <v>135.48141100000001</v>
      </c>
      <c r="F86" s="2">
        <v>5</v>
      </c>
      <c r="G86" s="11">
        <v>45.573538999999997</v>
      </c>
      <c r="H86" s="11">
        <v>26.523539</v>
      </c>
      <c r="I86" s="11">
        <v>29.120612999999999</v>
      </c>
      <c r="J86" s="11">
        <v>26.523539</v>
      </c>
      <c r="K86" s="2">
        <f>IF(J86&lt;E86,1,0)</f>
        <v>1</v>
      </c>
      <c r="L86" s="2" t="str">
        <f>IF(J86=H86,"PTC","ITC")</f>
        <v>PTC</v>
      </c>
      <c r="M86" s="12">
        <v>304.43197857193206</v>
      </c>
      <c r="N86" s="11">
        <f>J86+M86</f>
        <v>330.95551757193209</v>
      </c>
      <c r="O86" s="23">
        <v>21.295375767195168</v>
      </c>
      <c r="P86" s="23">
        <v>21.295375767195168</v>
      </c>
      <c r="Q86" s="2">
        <f>IF(O86&gt;C86,1,0)</f>
        <v>0</v>
      </c>
      <c r="R86" s="2">
        <f>IF(O86&gt;0.75*C86,1,0)</f>
        <v>0</v>
      </c>
      <c r="S86" s="2">
        <f>IF(O86&gt;0.5*C86,1,0)</f>
        <v>0</v>
      </c>
      <c r="T86" s="2" t="s">
        <v>310</v>
      </c>
    </row>
    <row r="87" spans="1:20" x14ac:dyDescent="0.2">
      <c r="A87" s="2">
        <v>2936</v>
      </c>
      <c r="B87" s="2" t="s">
        <v>331</v>
      </c>
      <c r="C87" s="2">
        <v>53.5</v>
      </c>
      <c r="D87" s="20">
        <v>884</v>
      </c>
      <c r="E87" s="11">
        <v>1415.510638</v>
      </c>
      <c r="F87" s="2">
        <v>5</v>
      </c>
      <c r="G87" s="11">
        <v>48.438786999999998</v>
      </c>
      <c r="H87" s="11">
        <v>29.388787000000001</v>
      </c>
      <c r="I87" s="11">
        <v>30.867802999999999</v>
      </c>
      <c r="J87" s="11">
        <v>29.388787000000001</v>
      </c>
      <c r="K87" s="2">
        <f>IF(J87&lt;E87,1,0)</f>
        <v>1</v>
      </c>
      <c r="L87" s="2" t="str">
        <f>IF(J87=H87,"PTC","ITC")</f>
        <v>PTC</v>
      </c>
      <c r="M87" s="12">
        <v>4393.0423529411764</v>
      </c>
      <c r="N87" s="11">
        <f>J87+M87</f>
        <v>4422.4311399411763</v>
      </c>
      <c r="O87" s="23">
        <v>16.880674725571666</v>
      </c>
      <c r="P87" s="23">
        <v>16.880674725571666</v>
      </c>
      <c r="Q87" s="2">
        <f>IF(O87&gt;C87,1,0)</f>
        <v>0</v>
      </c>
      <c r="R87" s="2">
        <f>IF(O87&gt;0.75*C87,1,0)</f>
        <v>0</v>
      </c>
      <c r="S87" s="2">
        <f>IF(O87&gt;0.5*C87,1,0)</f>
        <v>0</v>
      </c>
      <c r="T87" s="2" t="s">
        <v>310</v>
      </c>
    </row>
    <row r="88" spans="1:20" x14ac:dyDescent="0.2">
      <c r="A88" s="2">
        <v>2952</v>
      </c>
      <c r="B88" s="2" t="s">
        <v>334</v>
      </c>
      <c r="C88" s="2">
        <v>572</v>
      </c>
      <c r="D88" s="20">
        <v>2778343</v>
      </c>
      <c r="E88" s="11">
        <v>31.140470000000001</v>
      </c>
      <c r="F88" s="2">
        <v>5</v>
      </c>
      <c r="G88" s="11">
        <v>38.252969</v>
      </c>
      <c r="H88" s="11">
        <v>19.202969</v>
      </c>
      <c r="I88" s="11">
        <v>24.531148000000002</v>
      </c>
      <c r="J88" s="11">
        <v>19.202969</v>
      </c>
      <c r="K88" s="2">
        <f>IF(J88&lt;E88,1,0)</f>
        <v>1</v>
      </c>
      <c r="L88" s="2" t="str">
        <f>IF(J88=H88,"PTC","ITC")</f>
        <v>PTC</v>
      </c>
      <c r="M88" s="12">
        <v>14.944247157388416</v>
      </c>
      <c r="N88" s="11">
        <f>J88+M88</f>
        <v>34.147216157388414</v>
      </c>
      <c r="O88" s="23">
        <v>456.91498981292762</v>
      </c>
      <c r="P88" s="23">
        <v>456.91498981292762</v>
      </c>
      <c r="Q88" s="2">
        <f>IF(O88&gt;C88,1,0)</f>
        <v>0</v>
      </c>
      <c r="R88" s="2">
        <f>IF(O88&gt;0.75*C88,1,0)</f>
        <v>1</v>
      </c>
      <c r="S88" s="2">
        <f>IF(O88&gt;0.5*C88,1,0)</f>
        <v>1</v>
      </c>
      <c r="T88" s="2" t="s">
        <v>59</v>
      </c>
    </row>
    <row r="89" spans="1:20" x14ac:dyDescent="0.2">
      <c r="A89" s="2">
        <v>2963</v>
      </c>
      <c r="B89" s="2" t="s">
        <v>336</v>
      </c>
      <c r="C89" s="2">
        <v>473</v>
      </c>
      <c r="D89" s="20">
        <v>2326823</v>
      </c>
      <c r="E89" s="11">
        <v>27.901857</v>
      </c>
      <c r="F89" s="2">
        <v>10</v>
      </c>
      <c r="G89" s="11">
        <v>38.252969</v>
      </c>
      <c r="H89" s="11">
        <v>19.202969</v>
      </c>
      <c r="I89" s="11">
        <v>24.531148000000002</v>
      </c>
      <c r="J89" s="11">
        <v>19.202969</v>
      </c>
      <c r="K89" s="2">
        <f>IF(J89&lt;E89,1,0)</f>
        <v>1</v>
      </c>
      <c r="L89" s="2" t="str">
        <f>IF(J89=H89,"PTC","ITC")</f>
        <v>PTC</v>
      </c>
      <c r="M89" s="12">
        <v>14.755762823386222</v>
      </c>
      <c r="N89" s="11">
        <f>J89+M89</f>
        <v>33.958731823386223</v>
      </c>
      <c r="O89" s="23">
        <v>278.84522439591285</v>
      </c>
      <c r="P89" s="23">
        <v>278.84522439591285</v>
      </c>
      <c r="Q89" s="2">
        <f>IF(O89&gt;C89,1,0)</f>
        <v>0</v>
      </c>
      <c r="R89" s="2">
        <f>IF(O89&gt;0.75*C89,1,0)</f>
        <v>0</v>
      </c>
      <c r="S89" s="2">
        <f>IF(O89&gt;0.5*C89,1,0)</f>
        <v>1</v>
      </c>
      <c r="T89" s="2" t="s">
        <v>59</v>
      </c>
    </row>
    <row r="90" spans="1:20" x14ac:dyDescent="0.2">
      <c r="A90" s="2">
        <v>3118</v>
      </c>
      <c r="B90" s="2" t="s">
        <v>339</v>
      </c>
      <c r="C90" s="2">
        <v>1951</v>
      </c>
      <c r="D90" s="20">
        <v>7262971</v>
      </c>
      <c r="E90" s="11">
        <v>38.290508000000003</v>
      </c>
      <c r="F90" s="2">
        <v>20</v>
      </c>
      <c r="G90" s="11">
        <v>50.509590000000003</v>
      </c>
      <c r="H90" s="11">
        <v>31.459589999999999</v>
      </c>
      <c r="I90" s="11">
        <v>32.07526</v>
      </c>
      <c r="J90" s="11">
        <v>31.459589999999999</v>
      </c>
      <c r="K90" s="2">
        <f>IF(J90&lt;E90,1,0)</f>
        <v>1</v>
      </c>
      <c r="L90" s="2" t="str">
        <f>IF(J90=H90,"PTC","ITC")</f>
        <v>PTC</v>
      </c>
      <c r="M90" s="12">
        <v>19.4987527610946</v>
      </c>
      <c r="N90" s="11">
        <f>J90+M90</f>
        <v>50.958342761094599</v>
      </c>
      <c r="O90" s="23">
        <v>683.48580689536698</v>
      </c>
      <c r="P90" s="23">
        <v>683.48580689536698</v>
      </c>
      <c r="Q90" s="2">
        <f>IF(O90&gt;C90,1,0)</f>
        <v>0</v>
      </c>
      <c r="R90" s="2">
        <f>IF(O90&gt;0.75*C90,1,0)</f>
        <v>0</v>
      </c>
      <c r="S90" s="2">
        <f>IF(O90&gt;0.5*C90,1,0)</f>
        <v>0</v>
      </c>
      <c r="T90" s="2" t="s">
        <v>341</v>
      </c>
    </row>
    <row r="91" spans="1:20" x14ac:dyDescent="0.2">
      <c r="A91" s="2">
        <v>3122</v>
      </c>
      <c r="B91" s="2" t="s">
        <v>343</v>
      </c>
      <c r="C91" s="2">
        <v>2012</v>
      </c>
      <c r="D91" s="20">
        <v>4436636</v>
      </c>
      <c r="E91" s="11">
        <v>41.766573999999999</v>
      </c>
      <c r="F91" s="2">
        <v>15</v>
      </c>
      <c r="G91" s="11">
        <v>50.681530000000002</v>
      </c>
      <c r="H91" s="11">
        <v>31.631530000000001</v>
      </c>
      <c r="I91" s="11">
        <v>32.172362</v>
      </c>
      <c r="J91" s="11">
        <v>31.631530000000001</v>
      </c>
      <c r="K91" s="2">
        <f>IF(J91&lt;E91,1,0)</f>
        <v>1</v>
      </c>
      <c r="L91" s="2" t="str">
        <f>IF(J91=H91,"PTC","ITC")</f>
        <v>PTC</v>
      </c>
      <c r="M91" s="12">
        <v>32.918349416089121</v>
      </c>
      <c r="N91" s="11">
        <f>J91+M91</f>
        <v>64.549879416089126</v>
      </c>
      <c r="O91" s="23">
        <v>619.46326617316288</v>
      </c>
      <c r="P91" s="23">
        <v>619.46326617316288</v>
      </c>
      <c r="Q91" s="2">
        <f>IF(O91&gt;C91,1,0)</f>
        <v>0</v>
      </c>
      <c r="R91" s="2">
        <f>IF(O91&gt;0.75*C91,1,0)</f>
        <v>0</v>
      </c>
      <c r="S91" s="2">
        <f>IF(O91&gt;0.5*C91,1,0)</f>
        <v>0</v>
      </c>
      <c r="T91" s="2" t="s">
        <v>341</v>
      </c>
    </row>
    <row r="92" spans="1:20" x14ac:dyDescent="0.2">
      <c r="A92" s="2">
        <v>3130</v>
      </c>
      <c r="B92" s="2" t="s">
        <v>345</v>
      </c>
      <c r="C92" s="2">
        <v>585</v>
      </c>
      <c r="D92" s="20">
        <v>2858731</v>
      </c>
      <c r="E92" s="11">
        <v>25.312674999999999</v>
      </c>
      <c r="F92" s="2">
        <v>15</v>
      </c>
      <c r="G92" s="11">
        <v>50.443244999999997</v>
      </c>
      <c r="H92" s="11">
        <v>31.393245</v>
      </c>
      <c r="I92" s="11">
        <v>32.037790999999999</v>
      </c>
      <c r="J92" s="11">
        <v>31.393245</v>
      </c>
      <c r="K92" s="2">
        <f>IF(J92&lt;E92,1,0)</f>
        <v>0</v>
      </c>
      <c r="L92" s="2" t="str">
        <f>IF(J92=H92,"PTC","ITC")</f>
        <v>PTC</v>
      </c>
      <c r="M92" s="12">
        <v>14.854103586521434</v>
      </c>
      <c r="N92" s="11">
        <f>J92+M92</f>
        <v>46.247348586521433</v>
      </c>
      <c r="O92" s="23">
        <v>0</v>
      </c>
      <c r="P92" s="23">
        <v>0</v>
      </c>
      <c r="Q92" s="2">
        <f>IF(O92&gt;C92,1,0)</f>
        <v>0</v>
      </c>
      <c r="R92" s="2">
        <f>IF(O92&gt;0.75*C92,1,0)</f>
        <v>0</v>
      </c>
      <c r="S92" s="2">
        <f>IF(O92&gt;0.5*C92,1,0)</f>
        <v>0</v>
      </c>
      <c r="T92" s="2" t="s">
        <v>341</v>
      </c>
    </row>
    <row r="93" spans="1:20" x14ac:dyDescent="0.2">
      <c r="A93" s="2">
        <v>3136</v>
      </c>
      <c r="B93" s="2" t="s">
        <v>348</v>
      </c>
      <c r="C93" s="2">
        <v>1872</v>
      </c>
      <c r="D93" s="20">
        <v>7415481</v>
      </c>
      <c r="E93" s="11">
        <v>33.428082000000003</v>
      </c>
      <c r="F93" s="2">
        <v>25</v>
      </c>
      <c r="G93" s="11">
        <v>49.912742999999999</v>
      </c>
      <c r="H93" s="11">
        <v>30.862742999999998</v>
      </c>
      <c r="I93" s="11">
        <v>31.738191</v>
      </c>
      <c r="J93" s="11">
        <v>30.862742999999998</v>
      </c>
      <c r="K93" s="2">
        <f>IF(J93&lt;E93,1,0)</f>
        <v>1</v>
      </c>
      <c r="L93" s="2" t="str">
        <f>IF(J93=H93,"PTC","ITC")</f>
        <v>PTC</v>
      </c>
      <c r="M93" s="12">
        <v>18.324426491012517</v>
      </c>
      <c r="N93" s="11">
        <f>J93+M93</f>
        <v>49.187169491012511</v>
      </c>
      <c r="O93" s="23">
        <v>262.07180495582611</v>
      </c>
      <c r="P93" s="23">
        <v>262.07180495582611</v>
      </c>
      <c r="Q93" s="2">
        <f>IF(O93&gt;C93,1,0)</f>
        <v>0</v>
      </c>
      <c r="R93" s="2">
        <f>IF(O93&gt;0.75*C93,1,0)</f>
        <v>0</v>
      </c>
      <c r="S93" s="2">
        <f>IF(O93&gt;0.5*C93,1,0)</f>
        <v>0</v>
      </c>
      <c r="T93" s="2" t="s">
        <v>341</v>
      </c>
    </row>
    <row r="94" spans="1:20" x14ac:dyDescent="0.2">
      <c r="A94" s="2">
        <v>3140</v>
      </c>
      <c r="B94" s="2" t="s">
        <v>350</v>
      </c>
      <c r="C94" s="2">
        <v>1616.1</v>
      </c>
      <c r="D94" s="20">
        <v>2518536</v>
      </c>
      <c r="E94" s="11">
        <v>47.137846000000003</v>
      </c>
      <c r="F94" s="2">
        <v>15</v>
      </c>
      <c r="G94" s="11">
        <v>49.356310000000001</v>
      </c>
      <c r="H94" s="11">
        <v>30.30631</v>
      </c>
      <c r="I94" s="11">
        <v>31.331119999999999</v>
      </c>
      <c r="J94" s="11">
        <v>30.30631</v>
      </c>
      <c r="K94" s="2">
        <f>IF(J94&lt;E94,1,0)</f>
        <v>1</v>
      </c>
      <c r="L94" s="2" t="str">
        <f>IF(J94=H94,"PTC","ITC")</f>
        <v>PTC</v>
      </c>
      <c r="M94" s="12">
        <v>46.578332898159879</v>
      </c>
      <c r="N94" s="11">
        <f>J94+M94</f>
        <v>76.884642898159882</v>
      </c>
      <c r="O94" s="23">
        <v>583.99351863932054</v>
      </c>
      <c r="P94" s="23">
        <v>583.99351863932054</v>
      </c>
      <c r="Q94" s="2">
        <f>IF(O94&gt;C94,1,0)</f>
        <v>0</v>
      </c>
      <c r="R94" s="2">
        <f>IF(O94&gt;0.75*C94,1,0)</f>
        <v>0</v>
      </c>
      <c r="S94" s="2">
        <f>IF(O94&gt;0.5*C94,1,0)</f>
        <v>0</v>
      </c>
      <c r="T94" s="2" t="s">
        <v>341</v>
      </c>
    </row>
    <row r="95" spans="1:20" x14ac:dyDescent="0.2">
      <c r="A95" s="2">
        <v>3149</v>
      </c>
      <c r="B95" s="2" t="s">
        <v>353</v>
      </c>
      <c r="C95" s="2">
        <v>1757.9</v>
      </c>
      <c r="D95" s="20">
        <v>1260335</v>
      </c>
      <c r="E95" s="11">
        <v>61.298037999999998</v>
      </c>
      <c r="F95" s="2">
        <v>10</v>
      </c>
      <c r="G95" s="11">
        <v>50.681530000000002</v>
      </c>
      <c r="H95" s="11">
        <v>31.631530000000001</v>
      </c>
      <c r="I95" s="11">
        <v>32.172362</v>
      </c>
      <c r="J95" s="11">
        <v>31.631530000000001</v>
      </c>
      <c r="K95" s="2">
        <f>IF(J95&lt;E95,1,0)</f>
        <v>1</v>
      </c>
      <c r="L95" s="2" t="str">
        <f>IF(J95=H95,"PTC","ITC")</f>
        <v>PTC</v>
      </c>
      <c r="M95" s="12">
        <v>101.24464046146461</v>
      </c>
      <c r="N95" s="11">
        <f>J95+M95</f>
        <v>132.87617046146462</v>
      </c>
      <c r="O95" s="23">
        <v>515.09644292670919</v>
      </c>
      <c r="P95" s="23">
        <v>515.09644292670919</v>
      </c>
      <c r="Q95" s="2">
        <f>IF(O95&gt;C95,1,0)</f>
        <v>0</v>
      </c>
      <c r="R95" s="2">
        <f>IF(O95&gt;0.75*C95,1,0)</f>
        <v>0</v>
      </c>
      <c r="S95" s="2">
        <f>IF(O95&gt;0.5*C95,1,0)</f>
        <v>0</v>
      </c>
      <c r="T95" s="2" t="s">
        <v>341</v>
      </c>
    </row>
    <row r="96" spans="1:20" x14ac:dyDescent="0.2">
      <c r="A96" s="2">
        <v>3297</v>
      </c>
      <c r="B96" s="2" t="s">
        <v>356</v>
      </c>
      <c r="C96" s="2">
        <v>771.8</v>
      </c>
      <c r="D96" s="20">
        <v>1508649</v>
      </c>
      <c r="E96" s="11">
        <v>50.208714000000001</v>
      </c>
      <c r="F96" s="2">
        <v>10</v>
      </c>
      <c r="G96" s="11">
        <v>37.997855999999999</v>
      </c>
      <c r="H96" s="11">
        <v>18.947856000000002</v>
      </c>
      <c r="I96" s="11">
        <v>24.604606</v>
      </c>
      <c r="J96" s="11">
        <v>18.947856000000002</v>
      </c>
      <c r="K96" s="2">
        <f>IF(J96&lt;E96,1,0)</f>
        <v>1</v>
      </c>
      <c r="L96" s="2" t="str">
        <f>IF(J96=H96,"PTC","ITC")</f>
        <v>PTC</v>
      </c>
      <c r="M96" s="12">
        <v>37.134744338809092</v>
      </c>
      <c r="N96" s="11">
        <f>J96+M96</f>
        <v>56.082600338809094</v>
      </c>
      <c r="O96" s="23">
        <v>649.71849438669801</v>
      </c>
      <c r="P96" s="23">
        <v>649.71849438669801</v>
      </c>
      <c r="Q96" s="2">
        <f>IF(O96&gt;C96,1,0)</f>
        <v>0</v>
      </c>
      <c r="R96" s="2">
        <f>IF(O96&gt;0.75*C96,1,0)</f>
        <v>1</v>
      </c>
      <c r="S96" s="2">
        <f>IF(O96&gt;0.5*C96,1,0)</f>
        <v>1</v>
      </c>
      <c r="T96" s="2" t="s">
        <v>44</v>
      </c>
    </row>
    <row r="97" spans="1:20" x14ac:dyDescent="0.2">
      <c r="A97" s="2">
        <v>3298</v>
      </c>
      <c r="B97" s="2" t="s">
        <v>360</v>
      </c>
      <c r="C97" s="2">
        <v>659.7</v>
      </c>
      <c r="D97" s="20">
        <v>2433125</v>
      </c>
      <c r="E97" s="11">
        <v>50.279324000000003</v>
      </c>
      <c r="F97" s="2">
        <v>5</v>
      </c>
      <c r="G97" s="11">
        <v>37.997855999999999</v>
      </c>
      <c r="H97" s="11">
        <v>18.947856000000002</v>
      </c>
      <c r="I97" s="11">
        <v>24.604606</v>
      </c>
      <c r="J97" s="11">
        <v>18.947856000000002</v>
      </c>
      <c r="K97" s="2">
        <f>IF(J97&lt;E97,1,0)</f>
        <v>1</v>
      </c>
      <c r="L97" s="2" t="str">
        <f>IF(J97=H97,"PTC","ITC")</f>
        <v>PTC</v>
      </c>
      <c r="M97" s="12">
        <v>19.680944484151045</v>
      </c>
      <c r="N97" s="11">
        <f>J97+M97</f>
        <v>38.628800484151043</v>
      </c>
      <c r="O97" s="23">
        <v>1050.2224340124499</v>
      </c>
      <c r="P97" s="23">
        <v>659.7</v>
      </c>
      <c r="Q97" s="2">
        <f>IF(O97&gt;C97,1,0)</f>
        <v>1</v>
      </c>
      <c r="R97" s="2">
        <f>IF(O97&gt;0.75*C97,1,0)</f>
        <v>1</v>
      </c>
      <c r="S97" s="2">
        <f>IF(O97&gt;0.5*C97,1,0)</f>
        <v>1</v>
      </c>
      <c r="T97" s="2" t="s">
        <v>44</v>
      </c>
    </row>
    <row r="98" spans="1:20" x14ac:dyDescent="0.2">
      <c r="A98" s="2">
        <v>3396</v>
      </c>
      <c r="B98" s="2" t="s">
        <v>363</v>
      </c>
      <c r="C98" s="2">
        <v>950</v>
      </c>
      <c r="D98" s="20">
        <v>817760</v>
      </c>
      <c r="E98" s="11">
        <v>67.203474</v>
      </c>
      <c r="F98" s="2">
        <v>5</v>
      </c>
      <c r="G98" s="11">
        <v>40.077190000000002</v>
      </c>
      <c r="H98" s="11">
        <v>21.027190000000001</v>
      </c>
      <c r="I98" s="11">
        <v>25.875456</v>
      </c>
      <c r="J98" s="11">
        <v>21.027190000000001</v>
      </c>
      <c r="K98" s="2">
        <f>IF(J98&lt;E98,1,0)</f>
        <v>1</v>
      </c>
      <c r="L98" s="2" t="str">
        <f>IF(J98=H98,"PTC","ITC")</f>
        <v>PTC</v>
      </c>
      <c r="M98" s="12">
        <v>84.326022304832719</v>
      </c>
      <c r="N98" s="11">
        <f>J98+M98</f>
        <v>105.35321230483272</v>
      </c>
      <c r="O98" s="23">
        <v>520.21272866900017</v>
      </c>
      <c r="P98" s="23">
        <v>520.21272866900017</v>
      </c>
      <c r="Q98" s="2">
        <f>IF(O98&gt;C98,1,0)</f>
        <v>0</v>
      </c>
      <c r="R98" s="2">
        <f>IF(O98&gt;0.75*C98,1,0)</f>
        <v>0</v>
      </c>
      <c r="S98" s="2">
        <f>IF(O98&gt;0.5*C98,1,0)</f>
        <v>1</v>
      </c>
      <c r="T98" s="2" t="s">
        <v>364</v>
      </c>
    </row>
    <row r="99" spans="1:20" x14ac:dyDescent="0.2">
      <c r="A99" s="2">
        <v>3399</v>
      </c>
      <c r="B99" s="2" t="s">
        <v>366</v>
      </c>
      <c r="C99" s="2">
        <v>2600</v>
      </c>
      <c r="D99" s="20">
        <v>10362080</v>
      </c>
      <c r="E99" s="11">
        <v>30.636690999999999</v>
      </c>
      <c r="F99" s="2">
        <v>15</v>
      </c>
      <c r="G99" s="11">
        <v>40.077190000000002</v>
      </c>
      <c r="H99" s="11">
        <v>21.027190000000001</v>
      </c>
      <c r="I99" s="11">
        <v>25.875456</v>
      </c>
      <c r="J99" s="11">
        <v>21.027190000000001</v>
      </c>
      <c r="K99" s="2">
        <f>IF(J99&lt;E99,1,0)</f>
        <v>1</v>
      </c>
      <c r="L99" s="2" t="str">
        <f>IF(J99=H99,"PTC","ITC")</f>
        <v>PTC</v>
      </c>
      <c r="M99" s="12">
        <v>18.213368744499174</v>
      </c>
      <c r="N99" s="11">
        <f>J99+M99</f>
        <v>39.240558744499175</v>
      </c>
      <c r="O99" s="23">
        <v>1371.7782766324272</v>
      </c>
      <c r="P99" s="23">
        <v>1371.7782766324272</v>
      </c>
      <c r="Q99" s="2">
        <f>IF(O99&gt;C99,1,0)</f>
        <v>0</v>
      </c>
      <c r="R99" s="2">
        <f>IF(O99&gt;0.75*C99,1,0)</f>
        <v>0</v>
      </c>
      <c r="S99" s="2">
        <f>IF(O99&gt;0.5*C99,1,0)</f>
        <v>1</v>
      </c>
      <c r="T99" s="2" t="s">
        <v>364</v>
      </c>
    </row>
    <row r="100" spans="1:20" x14ac:dyDescent="0.2">
      <c r="A100" s="2">
        <v>3403</v>
      </c>
      <c r="B100" s="2" t="s">
        <v>368</v>
      </c>
      <c r="C100" s="2">
        <v>1255.2</v>
      </c>
      <c r="D100" s="20">
        <v>3973622</v>
      </c>
      <c r="E100" s="11">
        <v>38.758057999999998</v>
      </c>
      <c r="F100" s="2">
        <v>10</v>
      </c>
      <c r="G100" s="11">
        <v>40.077190000000002</v>
      </c>
      <c r="H100" s="11">
        <v>21.027190000000001</v>
      </c>
      <c r="I100" s="11">
        <v>25.875456</v>
      </c>
      <c r="J100" s="11">
        <v>21.027190000000001</v>
      </c>
      <c r="K100" s="2">
        <f>IF(J100&lt;E100,1,0)</f>
        <v>1</v>
      </c>
      <c r="L100" s="2" t="str">
        <f>IF(J100=H100,"PTC","ITC")</f>
        <v>PTC</v>
      </c>
      <c r="M100" s="12">
        <v>22.929271271399244</v>
      </c>
      <c r="N100" s="11">
        <f>J100+M100</f>
        <v>43.956461271399249</v>
      </c>
      <c r="O100" s="23">
        <v>970.62770670503971</v>
      </c>
      <c r="P100" s="23">
        <v>970.62770670503971</v>
      </c>
      <c r="Q100" s="2">
        <f>IF(O100&gt;C100,1,0)</f>
        <v>0</v>
      </c>
      <c r="R100" s="2">
        <f>IF(O100&gt;0.75*C100,1,0)</f>
        <v>1</v>
      </c>
      <c r="S100" s="2">
        <f>IF(O100&gt;0.5*C100,1,0)</f>
        <v>1</v>
      </c>
      <c r="T100" s="2" t="s">
        <v>364</v>
      </c>
    </row>
    <row r="101" spans="1:20" x14ac:dyDescent="0.2">
      <c r="A101" s="2">
        <v>3407</v>
      </c>
      <c r="B101" s="2" t="s">
        <v>370</v>
      </c>
      <c r="C101" s="2">
        <v>1700</v>
      </c>
      <c r="D101" s="20">
        <v>2775508</v>
      </c>
      <c r="E101" s="11">
        <v>58.947364</v>
      </c>
      <c r="F101" s="2">
        <v>10</v>
      </c>
      <c r="G101" s="11">
        <v>40.077190000000002</v>
      </c>
      <c r="H101" s="11">
        <v>21.027190000000001</v>
      </c>
      <c r="I101" s="11">
        <v>25.875456</v>
      </c>
      <c r="J101" s="11">
        <v>21.027190000000001</v>
      </c>
      <c r="K101" s="2">
        <f>IF(J101&lt;E101,1,0)</f>
        <v>1</v>
      </c>
      <c r="L101" s="2" t="str">
        <f>IF(J101=H101,"PTC","ITC")</f>
        <v>PTC</v>
      </c>
      <c r="M101" s="12">
        <v>44.460087306539918</v>
      </c>
      <c r="N101" s="11">
        <f>J101+M101</f>
        <v>65.487277306539923</v>
      </c>
      <c r="O101" s="23">
        <v>1449.9363440637585</v>
      </c>
      <c r="P101" s="23">
        <v>1449.9363440637585</v>
      </c>
      <c r="Q101" s="2">
        <f>IF(O101&gt;C101,1,0)</f>
        <v>0</v>
      </c>
      <c r="R101" s="2">
        <f>IF(O101&gt;0.75*C101,1,0)</f>
        <v>1</v>
      </c>
      <c r="S101" s="2">
        <f>IF(O101&gt;0.5*C101,1,0)</f>
        <v>1</v>
      </c>
      <c r="T101" s="2" t="s">
        <v>364</v>
      </c>
    </row>
    <row r="102" spans="1:20" x14ac:dyDescent="0.2">
      <c r="A102" s="2">
        <v>3470</v>
      </c>
      <c r="B102" s="2" t="s">
        <v>373</v>
      </c>
      <c r="C102" s="2">
        <v>2736.8</v>
      </c>
      <c r="D102" s="20">
        <v>13173360</v>
      </c>
      <c r="E102" s="11">
        <v>31.539628</v>
      </c>
      <c r="F102" s="2">
        <v>20</v>
      </c>
      <c r="G102" s="11">
        <v>36.297266</v>
      </c>
      <c r="H102" s="11">
        <v>17.247266</v>
      </c>
      <c r="I102" s="11">
        <v>23.536225000000002</v>
      </c>
      <c r="J102" s="11">
        <v>17.247266</v>
      </c>
      <c r="K102" s="2">
        <f>IF(J102&lt;E102,1,0)</f>
        <v>1</v>
      </c>
      <c r="L102" s="2" t="str">
        <f>IF(J102=H102,"PTC","ITC")</f>
        <v>PTC</v>
      </c>
      <c r="M102" s="12">
        <v>15.080313641470363</v>
      </c>
      <c r="N102" s="11">
        <f>J102+M102</f>
        <v>32.327579641470365</v>
      </c>
      <c r="O102" s="23">
        <v>2593.8013173271229</v>
      </c>
      <c r="P102" s="23">
        <v>2593.8013173271229</v>
      </c>
      <c r="Q102" s="2">
        <f>IF(O102&gt;C102,1,0)</f>
        <v>0</v>
      </c>
      <c r="R102" s="2">
        <f>IF(O102&gt;0.75*C102,1,0)</f>
        <v>1</v>
      </c>
      <c r="S102" s="2">
        <f>IF(O102&gt;0.5*C102,1,0)</f>
        <v>1</v>
      </c>
      <c r="T102" s="2" t="s">
        <v>65</v>
      </c>
    </row>
    <row r="103" spans="1:20" x14ac:dyDescent="0.2">
      <c r="A103" s="2">
        <v>3797</v>
      </c>
      <c r="B103" s="2" t="s">
        <v>376</v>
      </c>
      <c r="C103" s="2">
        <v>1052.9000000000001</v>
      </c>
      <c r="D103" s="20">
        <v>1089342</v>
      </c>
      <c r="E103" s="11">
        <v>55.296807999999999</v>
      </c>
      <c r="F103" s="2">
        <v>10</v>
      </c>
      <c r="G103" s="11">
        <v>44.327302000000003</v>
      </c>
      <c r="H103" s="11">
        <v>25.277301999999999</v>
      </c>
      <c r="I103" s="11">
        <v>28.311571000000001</v>
      </c>
      <c r="J103" s="11">
        <v>25.277301999999999</v>
      </c>
      <c r="K103" s="2">
        <f>IF(J103&lt;E103,1,0)</f>
        <v>1</v>
      </c>
      <c r="L103" s="2" t="str">
        <f>IF(J103=H103,"PTC","ITC")</f>
        <v>PTC</v>
      </c>
      <c r="M103" s="12">
        <v>70.15954285798216</v>
      </c>
      <c r="N103" s="11">
        <f>J103+M103</f>
        <v>95.436844857982152</v>
      </c>
      <c r="O103" s="23">
        <v>450.5094581323367</v>
      </c>
      <c r="P103" s="23">
        <v>450.5094581323367</v>
      </c>
      <c r="Q103" s="2">
        <f>IF(O103&gt;C103,1,0)</f>
        <v>0</v>
      </c>
      <c r="R103" s="2">
        <f>IF(O103&gt;0.75*C103,1,0)</f>
        <v>0</v>
      </c>
      <c r="S103" s="2">
        <f>IF(O103&gt;0.5*C103,1,0)</f>
        <v>0</v>
      </c>
      <c r="T103" s="2" t="s">
        <v>378</v>
      </c>
    </row>
    <row r="104" spans="1:20" x14ac:dyDescent="0.2">
      <c r="A104" s="2">
        <v>3845</v>
      </c>
      <c r="B104" s="2" t="s">
        <v>379</v>
      </c>
      <c r="C104" s="2">
        <v>729.9</v>
      </c>
      <c r="D104" s="20">
        <v>3114315</v>
      </c>
      <c r="E104" s="11">
        <v>36.527701</v>
      </c>
      <c r="F104" s="2">
        <v>15</v>
      </c>
      <c r="G104" s="11">
        <v>67.431573999999998</v>
      </c>
      <c r="H104" s="11">
        <v>48.381574000000001</v>
      </c>
      <c r="I104" s="11">
        <v>42.840646</v>
      </c>
      <c r="J104" s="11">
        <v>42.840646</v>
      </c>
      <c r="K104" s="2">
        <f>IF(J104&lt;E104,1,0)</f>
        <v>0</v>
      </c>
      <c r="L104" s="2" t="str">
        <f>IF(J104=H104,"PTC","ITC")</f>
        <v>ITC</v>
      </c>
      <c r="M104" s="12">
        <v>17.012365292528209</v>
      </c>
      <c r="N104" s="11">
        <f>J104+M104</f>
        <v>59.853011292528208</v>
      </c>
      <c r="O104" s="23">
        <v>0</v>
      </c>
      <c r="P104" s="23">
        <v>0</v>
      </c>
      <c r="Q104" s="2">
        <f>IF(O104&gt;C104,1,0)</f>
        <v>0</v>
      </c>
      <c r="R104" s="2">
        <f>IF(O104&gt;0.75*C104,1,0)</f>
        <v>0</v>
      </c>
      <c r="S104" s="2">
        <f>IF(O104&gt;0.5*C104,1,0)</f>
        <v>0</v>
      </c>
      <c r="T104" s="2" t="s">
        <v>381</v>
      </c>
    </row>
    <row r="105" spans="1:20" x14ac:dyDescent="0.2">
      <c r="A105" s="2">
        <v>3935</v>
      </c>
      <c r="B105" s="2" t="s">
        <v>384</v>
      </c>
      <c r="C105" s="2">
        <v>2932.6</v>
      </c>
      <c r="D105" s="20">
        <v>12011110</v>
      </c>
      <c r="E105" s="11">
        <v>35.740302</v>
      </c>
      <c r="F105" s="2">
        <v>40</v>
      </c>
      <c r="G105" s="11">
        <v>47.287466999999999</v>
      </c>
      <c r="H105" s="11">
        <v>28.237466999999999</v>
      </c>
      <c r="I105" s="11">
        <v>30.194072999999999</v>
      </c>
      <c r="J105" s="11">
        <v>28.237466999999999</v>
      </c>
      <c r="K105" s="2">
        <f>IF(J105&lt;E105,1,0)</f>
        <v>1</v>
      </c>
      <c r="L105" s="2" t="str">
        <f>IF(J105=H105,"PTC","ITC")</f>
        <v>PTC</v>
      </c>
      <c r="M105" s="12">
        <v>17.722849893473626</v>
      </c>
      <c r="N105" s="11">
        <f>J105+M105</f>
        <v>45.960316893473625</v>
      </c>
      <c r="O105" s="23">
        <v>1241.4941193573195</v>
      </c>
      <c r="P105" s="23">
        <v>1241.4941193573195</v>
      </c>
      <c r="Q105" s="2">
        <f>IF(O105&gt;C105,1,0)</f>
        <v>0</v>
      </c>
      <c r="R105" s="2">
        <f>IF(O105&gt;0.75*C105,1,0)</f>
        <v>0</v>
      </c>
      <c r="S105" s="2">
        <f>IF(O105&gt;0.5*C105,1,0)</f>
        <v>0</v>
      </c>
      <c r="T105" s="2" t="s">
        <v>386</v>
      </c>
    </row>
    <row r="106" spans="1:20" x14ac:dyDescent="0.2">
      <c r="A106" s="2">
        <v>3943</v>
      </c>
      <c r="B106" s="2" t="s">
        <v>387</v>
      </c>
      <c r="C106" s="2">
        <v>1152</v>
      </c>
      <c r="D106" s="20">
        <v>5208498</v>
      </c>
      <c r="E106" s="11">
        <v>37.487887999999998</v>
      </c>
      <c r="F106" s="2">
        <v>15</v>
      </c>
      <c r="G106" s="11">
        <v>48.821351</v>
      </c>
      <c r="H106" s="11">
        <v>29.771350999999999</v>
      </c>
      <c r="I106" s="11">
        <v>31.110413000000001</v>
      </c>
      <c r="J106" s="11">
        <v>29.771350999999999</v>
      </c>
      <c r="K106" s="2">
        <f>IF(J106&lt;E106,1,0)</f>
        <v>1</v>
      </c>
      <c r="L106" s="2" t="str">
        <f>IF(J106=H106,"PTC","ITC")</f>
        <v>PTC</v>
      </c>
      <c r="M106" s="12">
        <v>16.054761215229419</v>
      </c>
      <c r="N106" s="11">
        <f>J106+M106</f>
        <v>45.826112215229415</v>
      </c>
      <c r="O106" s="23">
        <v>553.69562315554924</v>
      </c>
      <c r="P106" s="23">
        <v>553.69562315554924</v>
      </c>
      <c r="Q106" s="2">
        <f>IF(O106&gt;C106,1,0)</f>
        <v>0</v>
      </c>
      <c r="R106" s="2">
        <f>IF(O106&gt;0.75*C106,1,0)</f>
        <v>0</v>
      </c>
      <c r="S106" s="2">
        <f>IF(O106&gt;0.5*C106,1,0)</f>
        <v>0</v>
      </c>
      <c r="T106" s="2" t="s">
        <v>386</v>
      </c>
    </row>
    <row r="107" spans="1:20" x14ac:dyDescent="0.2">
      <c r="A107" s="2">
        <v>3944</v>
      </c>
      <c r="B107" s="2" t="s">
        <v>390</v>
      </c>
      <c r="C107" s="2">
        <v>2052</v>
      </c>
      <c r="D107" s="20">
        <v>11494150</v>
      </c>
      <c r="E107" s="11">
        <v>28.472999999999999</v>
      </c>
      <c r="F107" s="2">
        <v>45</v>
      </c>
      <c r="G107" s="11">
        <v>47.171975000000003</v>
      </c>
      <c r="H107" s="11">
        <v>28.121974999999999</v>
      </c>
      <c r="I107" s="11">
        <v>30.103083999999999</v>
      </c>
      <c r="J107" s="11">
        <v>28.121974999999999</v>
      </c>
      <c r="K107" s="2">
        <f>IF(J107&lt;E107,1,0)</f>
        <v>1</v>
      </c>
      <c r="L107" s="2" t="str">
        <f>IF(J107=H107,"PTC","ITC")</f>
        <v>PTC</v>
      </c>
      <c r="M107" s="12">
        <v>12.958787529308388</v>
      </c>
      <c r="N107" s="11">
        <f>J107+M107</f>
        <v>41.080762529308387</v>
      </c>
      <c r="O107" s="23">
        <v>55.584228173423654</v>
      </c>
      <c r="P107" s="23">
        <v>55.584228173423654</v>
      </c>
      <c r="Q107" s="2">
        <f>IF(O107&gt;C107,1,0)</f>
        <v>0</v>
      </c>
      <c r="R107" s="2">
        <f>IF(O107&gt;0.75*C107,1,0)</f>
        <v>0</v>
      </c>
      <c r="S107" s="2">
        <f>IF(O107&gt;0.5*C107,1,0)</f>
        <v>0</v>
      </c>
      <c r="T107" s="2" t="s">
        <v>386</v>
      </c>
    </row>
    <row r="108" spans="1:20" x14ac:dyDescent="0.2">
      <c r="A108" s="2">
        <v>3948</v>
      </c>
      <c r="B108" s="2" t="s">
        <v>393</v>
      </c>
      <c r="C108" s="2">
        <v>1632.6</v>
      </c>
      <c r="D108" s="20">
        <v>4769104</v>
      </c>
      <c r="E108" s="11">
        <v>37.231993000000003</v>
      </c>
      <c r="F108" s="2">
        <v>20</v>
      </c>
      <c r="G108" s="11">
        <v>45.186917999999999</v>
      </c>
      <c r="H108" s="11">
        <v>26.136918000000001</v>
      </c>
      <c r="I108" s="11">
        <v>28.866965</v>
      </c>
      <c r="J108" s="11">
        <v>26.136918000000001</v>
      </c>
      <c r="K108" s="2">
        <f>IF(J108&lt;E108,1,0)</f>
        <v>1</v>
      </c>
      <c r="L108" s="2" t="str">
        <f>IF(J108=H108,"PTC","ITC")</f>
        <v>PTC</v>
      </c>
      <c r="M108" s="12">
        <v>24.848883057278684</v>
      </c>
      <c r="N108" s="11">
        <f>J108+M108</f>
        <v>50.985801057278685</v>
      </c>
      <c r="O108" s="23">
        <v>728.95912953472327</v>
      </c>
      <c r="P108" s="23">
        <v>728.95912953472327</v>
      </c>
      <c r="Q108" s="2">
        <f>IF(O108&gt;C108,1,0)</f>
        <v>0</v>
      </c>
      <c r="R108" s="2">
        <f>IF(O108&gt;0.75*C108,1,0)</f>
        <v>0</v>
      </c>
      <c r="S108" s="2">
        <f>IF(O108&gt;0.5*C108,1,0)</f>
        <v>0</v>
      </c>
      <c r="T108" s="2" t="s">
        <v>386</v>
      </c>
    </row>
    <row r="109" spans="1:20" x14ac:dyDescent="0.2">
      <c r="A109" s="2">
        <v>3954</v>
      </c>
      <c r="B109" s="2" t="s">
        <v>396</v>
      </c>
      <c r="C109" s="2">
        <v>1662.4</v>
      </c>
      <c r="D109" s="20">
        <v>5508683</v>
      </c>
      <c r="E109" s="11">
        <v>47.868116999999998</v>
      </c>
      <c r="F109" s="2">
        <v>10</v>
      </c>
      <c r="G109" s="11">
        <v>46.943959999999997</v>
      </c>
      <c r="H109" s="11">
        <v>27.89396</v>
      </c>
      <c r="I109" s="11">
        <v>29.961084</v>
      </c>
      <c r="J109" s="11">
        <v>27.89396</v>
      </c>
      <c r="K109" s="2">
        <f>IF(J109&lt;E109,1,0)</f>
        <v>1</v>
      </c>
      <c r="L109" s="2" t="str">
        <f>IF(J109=H109,"PTC","ITC")</f>
        <v>PTC</v>
      </c>
      <c r="M109" s="12">
        <v>21.905421897756689</v>
      </c>
      <c r="N109" s="11">
        <f>J109+M109</f>
        <v>49.799381897756689</v>
      </c>
      <c r="O109" s="23">
        <v>1515.8365548376173</v>
      </c>
      <c r="P109" s="23">
        <v>1515.8365548376173</v>
      </c>
      <c r="Q109" s="2">
        <f>IF(O109&gt;C109,1,0)</f>
        <v>0</v>
      </c>
      <c r="R109" s="2">
        <f>IF(O109&gt;0.75*C109,1,0)</f>
        <v>1</v>
      </c>
      <c r="S109" s="2">
        <f>IF(O109&gt;0.5*C109,1,0)</f>
        <v>1</v>
      </c>
      <c r="T109" s="2" t="s">
        <v>386</v>
      </c>
    </row>
    <row r="110" spans="1:20" x14ac:dyDescent="0.2">
      <c r="A110" s="2">
        <v>4041</v>
      </c>
      <c r="B110" s="2" t="s">
        <v>398</v>
      </c>
      <c r="C110" s="2">
        <v>1240</v>
      </c>
      <c r="D110" s="20">
        <v>4475795</v>
      </c>
      <c r="E110" s="11">
        <v>39.727352000000003</v>
      </c>
      <c r="F110" s="2">
        <v>20</v>
      </c>
      <c r="G110" s="11">
        <v>45.558827000000001</v>
      </c>
      <c r="H110" s="11">
        <v>26.508827</v>
      </c>
      <c r="I110" s="11">
        <v>28.886738999999999</v>
      </c>
      <c r="J110" s="11">
        <v>26.508827</v>
      </c>
      <c r="K110" s="2">
        <f>IF(J110&lt;E110,1,0)</f>
        <v>1</v>
      </c>
      <c r="L110" s="2" t="str">
        <f>IF(J110=H110,"PTC","ITC")</f>
        <v>PTC</v>
      </c>
      <c r="M110" s="12">
        <v>20.110152855526223</v>
      </c>
      <c r="N110" s="11">
        <f>J110+M110</f>
        <v>46.61897985552622</v>
      </c>
      <c r="O110" s="23">
        <v>815.05948236966299</v>
      </c>
      <c r="P110" s="23">
        <v>815.05948236966299</v>
      </c>
      <c r="Q110" s="2">
        <f>IF(O110&gt;C110,1,0)</f>
        <v>0</v>
      </c>
      <c r="R110" s="2">
        <f>IF(O110&gt;0.75*C110,1,0)</f>
        <v>0</v>
      </c>
      <c r="S110" s="2">
        <f>IF(O110&gt;0.5*C110,1,0)</f>
        <v>1</v>
      </c>
      <c r="T110" s="2" t="s">
        <v>400</v>
      </c>
    </row>
    <row r="111" spans="1:20" x14ac:dyDescent="0.2">
      <c r="A111" s="2">
        <v>4050</v>
      </c>
      <c r="B111" s="2" t="s">
        <v>403</v>
      </c>
      <c r="C111" s="2">
        <v>413.7</v>
      </c>
      <c r="D111" s="20">
        <v>2310548</v>
      </c>
      <c r="E111" s="11">
        <v>32.027239000000002</v>
      </c>
      <c r="F111" s="2">
        <v>15</v>
      </c>
      <c r="G111" s="11">
        <v>45.464219999999997</v>
      </c>
      <c r="H111" s="11">
        <v>26.41422</v>
      </c>
      <c r="I111" s="11">
        <v>28.826754000000001</v>
      </c>
      <c r="J111" s="11">
        <v>26.41422</v>
      </c>
      <c r="K111" s="2">
        <f>IF(J111&lt;E111,1,0)</f>
        <v>1</v>
      </c>
      <c r="L111" s="2" t="str">
        <f>IF(J111=H111,"PTC","ITC")</f>
        <v>PTC</v>
      </c>
      <c r="M111" s="12">
        <v>12.996739045455882</v>
      </c>
      <c r="N111" s="11">
        <f>J111+M111</f>
        <v>39.410959045455883</v>
      </c>
      <c r="O111" s="23">
        <v>178.66833872815897</v>
      </c>
      <c r="P111" s="23">
        <v>178.66833872815897</v>
      </c>
      <c r="Q111" s="2">
        <f>IF(O111&gt;C111,1,0)</f>
        <v>0</v>
      </c>
      <c r="R111" s="2">
        <f>IF(O111&gt;0.75*C111,1,0)</f>
        <v>0</v>
      </c>
      <c r="S111" s="2">
        <f>IF(O111&gt;0.5*C111,1,0)</f>
        <v>0</v>
      </c>
      <c r="T111" s="2" t="s">
        <v>400</v>
      </c>
    </row>
    <row r="112" spans="1:20" x14ac:dyDescent="0.2">
      <c r="A112" s="2">
        <v>4078</v>
      </c>
      <c r="B112" s="2" t="s">
        <v>406</v>
      </c>
      <c r="C112" s="2">
        <v>945.5</v>
      </c>
      <c r="D112" s="20">
        <v>4753734</v>
      </c>
      <c r="E112" s="11">
        <v>30.488177</v>
      </c>
      <c r="F112" s="2">
        <v>10</v>
      </c>
      <c r="G112" s="11">
        <v>44.878259</v>
      </c>
      <c r="H112" s="11">
        <v>25.828258999999999</v>
      </c>
      <c r="I112" s="11">
        <v>28.617450999999999</v>
      </c>
      <c r="J112" s="11">
        <v>25.828258999999999</v>
      </c>
      <c r="K112" s="2">
        <f>IF(J112&lt;E112,1,0)</f>
        <v>1</v>
      </c>
      <c r="L112" s="2" t="str">
        <f>IF(J112=H112,"PTC","ITC")</f>
        <v>PTC</v>
      </c>
      <c r="M112" s="12">
        <v>14.437451216243907</v>
      </c>
      <c r="N112" s="11">
        <f>J112+M112</f>
        <v>40.265710216243903</v>
      </c>
      <c r="O112" s="23">
        <v>305.17524977384943</v>
      </c>
      <c r="P112" s="23">
        <v>305.17524977384943</v>
      </c>
      <c r="Q112" s="2">
        <f>IF(O112&gt;C112,1,0)</f>
        <v>0</v>
      </c>
      <c r="R112" s="2">
        <f>IF(O112&gt;0.75*C112,1,0)</f>
        <v>0</v>
      </c>
      <c r="S112" s="2">
        <f>IF(O112&gt;0.5*C112,1,0)</f>
        <v>0</v>
      </c>
      <c r="T112" s="2" t="s">
        <v>400</v>
      </c>
    </row>
    <row r="113" spans="1:20" x14ac:dyDescent="0.2">
      <c r="A113" s="2">
        <v>4158</v>
      </c>
      <c r="B113" s="2" t="s">
        <v>409</v>
      </c>
      <c r="C113" s="2">
        <v>922.2</v>
      </c>
      <c r="D113" s="20">
        <v>3601242</v>
      </c>
      <c r="E113" s="11">
        <v>22.089334000000001</v>
      </c>
      <c r="F113" s="2">
        <v>10</v>
      </c>
      <c r="G113" s="11">
        <v>40.037405999999997</v>
      </c>
      <c r="H113" s="11">
        <v>20.987406</v>
      </c>
      <c r="I113" s="11">
        <v>25.653638000000001</v>
      </c>
      <c r="J113" s="11">
        <v>20.987406</v>
      </c>
      <c r="K113" s="2">
        <f>IF(J113&lt;E113,1,0)</f>
        <v>1</v>
      </c>
      <c r="L113" s="2" t="str">
        <f>IF(J113=H113,"PTC","ITC")</f>
        <v>PTC</v>
      </c>
      <c r="M113" s="12">
        <v>18.588172093960917</v>
      </c>
      <c r="N113" s="11">
        <f>J113+M113</f>
        <v>39.575578093960914</v>
      </c>
      <c r="O113" s="23">
        <v>54.669075630634538</v>
      </c>
      <c r="P113" s="23">
        <v>54.669075630634538</v>
      </c>
      <c r="Q113" s="2">
        <f>IF(O113&gt;C113,1,0)</f>
        <v>0</v>
      </c>
      <c r="R113" s="2">
        <f>IF(O113&gt;0.75*C113,1,0)</f>
        <v>0</v>
      </c>
      <c r="S113" s="2">
        <f>IF(O113&gt;0.5*C113,1,0)</f>
        <v>0</v>
      </c>
      <c r="T113" s="2" t="s">
        <v>411</v>
      </c>
    </row>
    <row r="114" spans="1:20" x14ac:dyDescent="0.2">
      <c r="A114" s="2">
        <v>4162</v>
      </c>
      <c r="B114" s="2" t="s">
        <v>415</v>
      </c>
      <c r="C114" s="2">
        <v>448</v>
      </c>
      <c r="D114" s="20">
        <v>2272649</v>
      </c>
      <c r="E114" s="11">
        <v>40.734229999999997</v>
      </c>
      <c r="F114" s="2">
        <v>5</v>
      </c>
      <c r="G114" s="11">
        <v>38.276955000000001</v>
      </c>
      <c r="H114" s="11">
        <v>19.226955</v>
      </c>
      <c r="I114" s="11">
        <v>24.498840000000001</v>
      </c>
      <c r="J114" s="11">
        <v>19.226955</v>
      </c>
      <c r="K114" s="2">
        <f>IF(J114&lt;E114,1,0)</f>
        <v>1</v>
      </c>
      <c r="L114" s="2" t="str">
        <f>IF(J114=H114,"PTC","ITC")</f>
        <v>PTC</v>
      </c>
      <c r="M114" s="12">
        <v>14.309007823029424</v>
      </c>
      <c r="N114" s="11">
        <f>J114+M114</f>
        <v>33.535962823029422</v>
      </c>
      <c r="O114" s="23">
        <v>673.3701768485073</v>
      </c>
      <c r="P114" s="23">
        <v>448</v>
      </c>
      <c r="Q114" s="2">
        <f>IF(O114&gt;C114,1,0)</f>
        <v>1</v>
      </c>
      <c r="R114" s="2">
        <f>IF(O114&gt;0.75*C114,1,0)</f>
        <v>1</v>
      </c>
      <c r="S114" s="2">
        <f>IF(O114&gt;0.5*C114,1,0)</f>
        <v>1</v>
      </c>
      <c r="T114" s="2" t="s">
        <v>411</v>
      </c>
    </row>
    <row r="115" spans="1:20" x14ac:dyDescent="0.2">
      <c r="A115" s="2">
        <v>4271</v>
      </c>
      <c r="B115" s="2" t="s">
        <v>417</v>
      </c>
      <c r="C115" s="2">
        <v>387</v>
      </c>
      <c r="D115" s="20">
        <v>1721629</v>
      </c>
      <c r="E115" s="11">
        <v>44.624025000000003</v>
      </c>
      <c r="F115" s="2">
        <v>20</v>
      </c>
      <c r="G115" s="11">
        <v>48.714264</v>
      </c>
      <c r="H115" s="11">
        <v>29.664263999999999</v>
      </c>
      <c r="I115" s="11">
        <v>30.871578</v>
      </c>
      <c r="J115" s="11">
        <v>29.664263999999999</v>
      </c>
      <c r="K115" s="2">
        <f>IF(J115&lt;E115,1,0)</f>
        <v>1</v>
      </c>
      <c r="L115" s="2" t="str">
        <f>IF(J115=H115,"PTC","ITC")</f>
        <v>PTC</v>
      </c>
      <c r="M115" s="12">
        <v>16.316810462649038</v>
      </c>
      <c r="N115" s="11">
        <f>J115+M115</f>
        <v>45.981074462649033</v>
      </c>
      <c r="O115" s="23">
        <v>354.81367898601462</v>
      </c>
      <c r="P115" s="23">
        <v>354.81367898601462</v>
      </c>
      <c r="Q115" s="2">
        <f>IF(O115&gt;C115,1,0)</f>
        <v>0</v>
      </c>
      <c r="R115" s="2">
        <f>IF(O115&gt;0.75*C115,1,0)</f>
        <v>1</v>
      </c>
      <c r="S115" s="2">
        <f>IF(O115&gt;0.5*C115,1,0)</f>
        <v>1</v>
      </c>
      <c r="T115" s="2" t="s">
        <v>400</v>
      </c>
    </row>
    <row r="116" spans="1:20" x14ac:dyDescent="0.2">
      <c r="A116" s="2">
        <v>6002</v>
      </c>
      <c r="B116" s="2" t="s">
        <v>420</v>
      </c>
      <c r="C116" s="2">
        <v>2822</v>
      </c>
      <c r="D116" s="20">
        <v>20528960</v>
      </c>
      <c r="E116" s="11">
        <v>25.704422000000001</v>
      </c>
      <c r="F116" s="2">
        <v>20</v>
      </c>
      <c r="G116" s="11">
        <v>39.328924000000001</v>
      </c>
      <c r="H116" s="11">
        <v>20.278924</v>
      </c>
      <c r="I116" s="11">
        <v>25.424828000000002</v>
      </c>
      <c r="J116" s="11">
        <v>20.278924</v>
      </c>
      <c r="K116" s="2">
        <f>IF(J116&lt;E116,1,0)</f>
        <v>1</v>
      </c>
      <c r="L116" s="2" t="str">
        <f>IF(J116=H116,"PTC","ITC")</f>
        <v>PTC</v>
      </c>
      <c r="M116" s="12">
        <v>9.9782397393730626</v>
      </c>
      <c r="N116" s="11">
        <f>J116+M116</f>
        <v>30.257163739373063</v>
      </c>
      <c r="O116" s="23">
        <v>1534.4145943823542</v>
      </c>
      <c r="P116" s="23">
        <v>1534.4145943823542</v>
      </c>
      <c r="Q116" s="2">
        <f>IF(O116&gt;C116,1,0)</f>
        <v>0</v>
      </c>
      <c r="R116" s="2">
        <f>IF(O116&gt;0.75*C116,1,0)</f>
        <v>0</v>
      </c>
      <c r="S116" s="2">
        <f>IF(O116&gt;0.5*C116,1,0)</f>
        <v>1</v>
      </c>
      <c r="T116" s="2" t="s">
        <v>12</v>
      </c>
    </row>
    <row r="117" spans="1:20" x14ac:dyDescent="0.2">
      <c r="A117" s="2">
        <v>6004</v>
      </c>
      <c r="B117" s="2" t="s">
        <v>422</v>
      </c>
      <c r="C117" s="2">
        <v>1368</v>
      </c>
      <c r="D117" s="20">
        <v>7582771</v>
      </c>
      <c r="E117" s="11">
        <v>31.577244</v>
      </c>
      <c r="F117" s="2">
        <v>25</v>
      </c>
      <c r="G117" s="11">
        <v>46.073959000000002</v>
      </c>
      <c r="H117" s="11">
        <v>27.023959000000001</v>
      </c>
      <c r="I117" s="11">
        <v>29.416376</v>
      </c>
      <c r="J117" s="11">
        <v>27.023959000000001</v>
      </c>
      <c r="K117" s="2">
        <f>IF(J117&lt;E117,1,0)</f>
        <v>1</v>
      </c>
      <c r="L117" s="2" t="str">
        <f>IF(J117=H117,"PTC","ITC")</f>
        <v>PTC</v>
      </c>
      <c r="M117" s="12">
        <v>13.095498350141394</v>
      </c>
      <c r="N117" s="11">
        <f>J117+M117</f>
        <v>40.119457350141396</v>
      </c>
      <c r="O117" s="23">
        <v>475.65157692626082</v>
      </c>
      <c r="P117" s="23">
        <v>475.65157692626082</v>
      </c>
      <c r="Q117" s="2">
        <f>IF(O117&gt;C117,1,0)</f>
        <v>0</v>
      </c>
      <c r="R117" s="2">
        <f>IF(O117&gt;0.75*C117,1,0)</f>
        <v>0</v>
      </c>
      <c r="S117" s="2">
        <f>IF(O117&gt;0.5*C117,1,0)</f>
        <v>0</v>
      </c>
      <c r="T117" s="2" t="s">
        <v>386</v>
      </c>
    </row>
    <row r="118" spans="1:20" x14ac:dyDescent="0.2">
      <c r="A118" s="2">
        <v>6009</v>
      </c>
      <c r="B118" s="2" t="s">
        <v>424</v>
      </c>
      <c r="C118" s="2">
        <v>1800</v>
      </c>
      <c r="D118" s="20">
        <v>7060258</v>
      </c>
      <c r="E118" s="11">
        <v>32.338634999999996</v>
      </c>
      <c r="F118" s="2">
        <v>10</v>
      </c>
      <c r="G118" s="11">
        <v>38.990867999999999</v>
      </c>
      <c r="H118" s="11">
        <v>19.940867999999998</v>
      </c>
      <c r="I118" s="11">
        <v>25.090107</v>
      </c>
      <c r="J118" s="11">
        <v>19.940867999999998</v>
      </c>
      <c r="K118" s="2">
        <f>IF(J118&lt;E118,1,0)</f>
        <v>1</v>
      </c>
      <c r="L118" s="2" t="str">
        <f>IF(J118=H118,"PTC","ITC")</f>
        <v>PTC</v>
      </c>
      <c r="M118" s="12">
        <v>18.506138444232491</v>
      </c>
      <c r="N118" s="11">
        <f>J118+M118</f>
        <v>38.447006444232485</v>
      </c>
      <c r="O118" s="23">
        <v>1205.8690990153516</v>
      </c>
      <c r="P118" s="23">
        <v>1205.8690990153516</v>
      </c>
      <c r="Q118" s="2">
        <f>IF(O118&gt;C118,1,0)</f>
        <v>0</v>
      </c>
      <c r="R118" s="2">
        <f>IF(O118&gt;0.75*C118,1,0)</f>
        <v>0</v>
      </c>
      <c r="S118" s="2">
        <f>IF(O118&gt;0.5*C118,1,0)</f>
        <v>1</v>
      </c>
      <c r="T118" s="2" t="s">
        <v>426</v>
      </c>
    </row>
    <row r="119" spans="1:20" x14ac:dyDescent="0.2">
      <c r="A119" s="2">
        <v>6017</v>
      </c>
      <c r="B119" s="2" t="s">
        <v>427</v>
      </c>
      <c r="C119" s="2">
        <v>617.4</v>
      </c>
      <c r="D119" s="20">
        <v>3254366</v>
      </c>
      <c r="E119" s="11">
        <v>32.504280999999999</v>
      </c>
      <c r="F119" s="2">
        <v>5</v>
      </c>
      <c r="G119" s="11">
        <v>42.268745000000003</v>
      </c>
      <c r="H119" s="11">
        <v>23.218744999999998</v>
      </c>
      <c r="I119" s="11">
        <v>26.921253</v>
      </c>
      <c r="J119" s="11">
        <v>23.218744999999998</v>
      </c>
      <c r="K119" s="2">
        <f>IF(J119&lt;E119,1,0)</f>
        <v>1</v>
      </c>
      <c r="L119" s="2" t="str">
        <f>IF(J119=H119,"PTC","ITC")</f>
        <v>PTC</v>
      </c>
      <c r="M119" s="12">
        <v>13.770956436983425</v>
      </c>
      <c r="N119" s="11">
        <f>J119+M119</f>
        <v>36.989701436983424</v>
      </c>
      <c r="O119" s="23">
        <v>416.30296669980669</v>
      </c>
      <c r="P119" s="23">
        <v>416.30296669980669</v>
      </c>
      <c r="Q119" s="2">
        <f>IF(O119&gt;C119,1,0)</f>
        <v>0</v>
      </c>
      <c r="R119" s="2">
        <f>IF(O119&gt;0.75*C119,1,0)</f>
        <v>0</v>
      </c>
      <c r="S119" s="2">
        <f>IF(O119&gt;0.5*C119,1,0)</f>
        <v>1</v>
      </c>
      <c r="T119" s="2" t="s">
        <v>111</v>
      </c>
    </row>
    <row r="120" spans="1:20" x14ac:dyDescent="0.2">
      <c r="A120" s="2">
        <v>6018</v>
      </c>
      <c r="B120" s="2" t="s">
        <v>430</v>
      </c>
      <c r="C120" s="2">
        <v>772</v>
      </c>
      <c r="D120" s="20">
        <v>2542673</v>
      </c>
      <c r="E120" s="11">
        <v>37.372126000000002</v>
      </c>
      <c r="F120" s="2">
        <v>10</v>
      </c>
      <c r="G120" s="11">
        <v>41.579127</v>
      </c>
      <c r="H120" s="11">
        <v>22.529126999999999</v>
      </c>
      <c r="I120" s="11">
        <v>26.672402000000002</v>
      </c>
      <c r="J120" s="11">
        <v>22.529126999999999</v>
      </c>
      <c r="K120" s="2">
        <f>IF(J120&lt;E120,1,0)</f>
        <v>1</v>
      </c>
      <c r="L120" s="2" t="str">
        <f>IF(J120=H120,"PTC","ITC")</f>
        <v>PTC</v>
      </c>
      <c r="M120" s="12">
        <v>22.038937952304526</v>
      </c>
      <c r="N120" s="11">
        <f>J120+M120</f>
        <v>44.568064952304525</v>
      </c>
      <c r="O120" s="23">
        <v>519.93407783072416</v>
      </c>
      <c r="P120" s="23">
        <v>519.93407783072416</v>
      </c>
      <c r="Q120" s="2">
        <f>IF(O120&gt;C120,1,0)</f>
        <v>0</v>
      </c>
      <c r="R120" s="2">
        <f>IF(O120&gt;0.75*C120,1,0)</f>
        <v>0</v>
      </c>
      <c r="S120" s="2">
        <f>IF(O120&gt;0.5*C120,1,0)</f>
        <v>1</v>
      </c>
      <c r="T120" s="2" t="s">
        <v>192</v>
      </c>
    </row>
    <row r="121" spans="1:20" x14ac:dyDescent="0.2">
      <c r="A121" s="2">
        <v>6019</v>
      </c>
      <c r="B121" s="2" t="s">
        <v>433</v>
      </c>
      <c r="C121" s="2">
        <v>1425.6</v>
      </c>
      <c r="D121" s="20">
        <v>4575243</v>
      </c>
      <c r="E121" s="11">
        <v>35.176862999999997</v>
      </c>
      <c r="F121" s="2">
        <v>15</v>
      </c>
      <c r="G121" s="11">
        <v>42.348388999999997</v>
      </c>
      <c r="H121" s="11">
        <v>23.298389</v>
      </c>
      <c r="I121" s="11">
        <v>27.251076000000001</v>
      </c>
      <c r="J121" s="11">
        <v>23.298389</v>
      </c>
      <c r="K121" s="2">
        <f>IF(J121&lt;E121,1,0)</f>
        <v>1</v>
      </c>
      <c r="L121" s="2" t="str">
        <f>IF(J121=H121,"PTC","ITC")</f>
        <v>PTC</v>
      </c>
      <c r="M121" s="12">
        <v>22.617645599151782</v>
      </c>
      <c r="N121" s="11">
        <f>J121+M121</f>
        <v>45.916034599151786</v>
      </c>
      <c r="O121" s="23">
        <v>748.70538273369436</v>
      </c>
      <c r="P121" s="23">
        <v>748.70538273369436</v>
      </c>
      <c r="Q121" s="2">
        <f>IF(O121&gt;C121,1,0)</f>
        <v>0</v>
      </c>
      <c r="R121" s="2">
        <f>IF(O121&gt;0.75*C121,1,0)</f>
        <v>0</v>
      </c>
      <c r="S121" s="2">
        <f>IF(O121&gt;0.5*C121,1,0)</f>
        <v>1</v>
      </c>
      <c r="T121" s="2" t="s">
        <v>310</v>
      </c>
    </row>
    <row r="122" spans="1:20" x14ac:dyDescent="0.2">
      <c r="A122" s="2">
        <v>6021</v>
      </c>
      <c r="B122" s="2" t="s">
        <v>436</v>
      </c>
      <c r="C122" s="2">
        <v>1427.6</v>
      </c>
      <c r="D122" s="20">
        <v>7283840</v>
      </c>
      <c r="E122" s="11">
        <v>28.453410000000002</v>
      </c>
      <c r="F122" s="2">
        <v>15</v>
      </c>
      <c r="G122" s="11">
        <v>36.586433999999997</v>
      </c>
      <c r="H122" s="11">
        <v>17.536434</v>
      </c>
      <c r="I122" s="11">
        <v>23.466206</v>
      </c>
      <c r="J122" s="11">
        <v>17.536434</v>
      </c>
      <c r="K122" s="2">
        <f>IF(J122&lt;E122,1,0)</f>
        <v>1</v>
      </c>
      <c r="L122" s="2" t="str">
        <f>IF(J122=H122,"PTC","ITC")</f>
        <v>PTC</v>
      </c>
      <c r="M122" s="12">
        <v>14.226891362797643</v>
      </c>
      <c r="N122" s="11">
        <f>J122+M122</f>
        <v>31.763325362797644</v>
      </c>
      <c r="O122" s="23">
        <v>1095.465967325084</v>
      </c>
      <c r="P122" s="23">
        <v>1095.465967325084</v>
      </c>
      <c r="Q122" s="2">
        <f>IF(O122&gt;C122,1,0)</f>
        <v>0</v>
      </c>
      <c r="R122" s="2">
        <f>IF(O122&gt;0.75*C122,1,0)</f>
        <v>1</v>
      </c>
      <c r="S122" s="2">
        <f>IF(O122&gt;0.5*C122,1,0)</f>
        <v>1</v>
      </c>
      <c r="T122" s="2" t="s">
        <v>69</v>
      </c>
    </row>
    <row r="123" spans="1:20" x14ac:dyDescent="0.2">
      <c r="A123" s="2">
        <v>6030</v>
      </c>
      <c r="B123" s="2" t="s">
        <v>439</v>
      </c>
      <c r="C123" s="2">
        <v>1209.5999999999999</v>
      </c>
      <c r="D123" s="20">
        <v>8970990</v>
      </c>
      <c r="E123" s="11">
        <v>23.718404</v>
      </c>
      <c r="F123" s="2">
        <v>15</v>
      </c>
      <c r="G123" s="11">
        <v>46.108899000000001</v>
      </c>
      <c r="H123" s="11">
        <v>27.058899</v>
      </c>
      <c r="I123" s="11">
        <v>29.463799999999999</v>
      </c>
      <c r="J123" s="11">
        <v>27.058899</v>
      </c>
      <c r="K123" s="2">
        <f>IF(J123&lt;E123,1,0)</f>
        <v>0</v>
      </c>
      <c r="L123" s="2" t="str">
        <f>IF(J123=H123,"PTC","ITC")</f>
        <v>PTC</v>
      </c>
      <c r="M123" s="12">
        <v>9.7873535991011025</v>
      </c>
      <c r="N123" s="11">
        <f>J123+M123</f>
        <v>36.846252599101106</v>
      </c>
      <c r="O123" s="23">
        <v>0</v>
      </c>
      <c r="P123" s="23">
        <v>0</v>
      </c>
      <c r="Q123" s="2">
        <f>IF(O123&gt;C123,1,0)</f>
        <v>0</v>
      </c>
      <c r="R123" s="2">
        <f>IF(O123&gt;0.75*C123,1,0)</f>
        <v>0</v>
      </c>
      <c r="S123" s="2">
        <f>IF(O123&gt;0.5*C123,1,0)</f>
        <v>0</v>
      </c>
      <c r="T123" s="2" t="s">
        <v>301</v>
      </c>
    </row>
    <row r="124" spans="1:20" x14ac:dyDescent="0.2">
      <c r="A124" s="2">
        <v>6034</v>
      </c>
      <c r="B124" s="2" t="s">
        <v>442</v>
      </c>
      <c r="C124" s="2">
        <v>1395</v>
      </c>
      <c r="D124" s="20">
        <v>6885605</v>
      </c>
      <c r="E124" s="11">
        <v>34.790339000000003</v>
      </c>
      <c r="F124" s="2">
        <v>15</v>
      </c>
      <c r="G124" s="11">
        <v>45.265965999999999</v>
      </c>
      <c r="H124" s="11">
        <v>26.215966000000002</v>
      </c>
      <c r="I124" s="11">
        <v>28.844481999999999</v>
      </c>
      <c r="J124" s="11">
        <v>26.215966000000002</v>
      </c>
      <c r="K124" s="2">
        <f>IF(J124&lt;E124,1,0)</f>
        <v>1</v>
      </c>
      <c r="L124" s="2" t="str">
        <f>IF(J124=H124,"PTC","ITC")</f>
        <v>PTC</v>
      </c>
      <c r="M124" s="12">
        <v>14.706047878145784</v>
      </c>
      <c r="N124" s="11">
        <f>J124+M124</f>
        <v>40.922013878145783</v>
      </c>
      <c r="O124" s="23">
        <v>813.35584321571957</v>
      </c>
      <c r="P124" s="23">
        <v>813.35584321571957</v>
      </c>
      <c r="Q124" s="2">
        <f>IF(O124&gt;C124,1,0)</f>
        <v>0</v>
      </c>
      <c r="R124" s="2">
        <f>IF(O124&gt;0.75*C124,1,0)</f>
        <v>0</v>
      </c>
      <c r="S124" s="2">
        <f>IF(O124&gt;0.5*C124,1,0)</f>
        <v>1</v>
      </c>
      <c r="T124" s="2" t="s">
        <v>223</v>
      </c>
    </row>
    <row r="125" spans="1:20" x14ac:dyDescent="0.2">
      <c r="A125" s="2">
        <v>6041</v>
      </c>
      <c r="B125" s="2" t="s">
        <v>443</v>
      </c>
      <c r="C125" s="2">
        <v>1608.5</v>
      </c>
      <c r="D125" s="20">
        <v>8428929</v>
      </c>
      <c r="E125" s="11">
        <v>34.311576000000002</v>
      </c>
      <c r="F125" s="2">
        <v>20</v>
      </c>
      <c r="G125" s="11">
        <v>42.455077000000003</v>
      </c>
      <c r="H125" s="11">
        <v>23.405076999999999</v>
      </c>
      <c r="I125" s="11">
        <v>27.291263000000001</v>
      </c>
      <c r="J125" s="11">
        <v>23.405076999999999</v>
      </c>
      <c r="K125" s="2">
        <f>IF(J125&lt;E125,1,0)</f>
        <v>1</v>
      </c>
      <c r="L125" s="2" t="str">
        <f>IF(J125=H125,"PTC","ITC")</f>
        <v>PTC</v>
      </c>
      <c r="M125" s="12">
        <v>13.852001913884907</v>
      </c>
      <c r="N125" s="11">
        <f>J125+M125</f>
        <v>37.257078913884904</v>
      </c>
      <c r="O125" s="23">
        <v>1266.4670147955455</v>
      </c>
      <c r="P125" s="23">
        <v>1266.4670147955455</v>
      </c>
      <c r="Q125" s="2">
        <f>IF(O125&gt;C125,1,0)</f>
        <v>0</v>
      </c>
      <c r="R125" s="2">
        <f>IF(O125&gt;0.75*C125,1,0)</f>
        <v>1</v>
      </c>
      <c r="S125" s="2">
        <f>IF(O125&gt;0.5*C125,1,0)</f>
        <v>1</v>
      </c>
      <c r="T125" s="2" t="s">
        <v>192</v>
      </c>
    </row>
    <row r="126" spans="1:20" x14ac:dyDescent="0.2">
      <c r="A126" s="2">
        <v>6052</v>
      </c>
      <c r="B126" s="2" t="s">
        <v>446</v>
      </c>
      <c r="C126" s="2">
        <v>1904</v>
      </c>
      <c r="D126" s="20">
        <v>1115395</v>
      </c>
      <c r="E126" s="11">
        <v>83.560390999999996</v>
      </c>
      <c r="F126" s="2">
        <v>10</v>
      </c>
      <c r="G126" s="11">
        <v>38.962336000000001</v>
      </c>
      <c r="H126" s="11">
        <v>19.912336</v>
      </c>
      <c r="I126" s="11">
        <v>25.195945999999999</v>
      </c>
      <c r="J126" s="11">
        <v>19.912336</v>
      </c>
      <c r="K126" s="2">
        <f>IF(J126&lt;E126,1,0)</f>
        <v>1</v>
      </c>
      <c r="L126" s="2" t="str">
        <f>IF(J126=H126,"PTC","ITC")</f>
        <v>PTC</v>
      </c>
      <c r="M126" s="12">
        <v>123.90879227538228</v>
      </c>
      <c r="N126" s="11">
        <f>J126+M126</f>
        <v>143.82112827538228</v>
      </c>
      <c r="O126" s="23">
        <v>978.02500063521916</v>
      </c>
      <c r="P126" s="23">
        <v>978.02500063521916</v>
      </c>
      <c r="Q126" s="2">
        <f>IF(O126&gt;C126,1,0)</f>
        <v>0</v>
      </c>
      <c r="R126" s="2">
        <f>IF(O126&gt;0.75*C126,1,0)</f>
        <v>0</v>
      </c>
      <c r="S126" s="2">
        <f>IF(O126&gt;0.5*C126,1,0)</f>
        <v>1</v>
      </c>
      <c r="T126" s="2" t="s">
        <v>106</v>
      </c>
    </row>
    <row r="127" spans="1:20" x14ac:dyDescent="0.2">
      <c r="A127" s="2">
        <v>6055</v>
      </c>
      <c r="B127" s="2" t="s">
        <v>448</v>
      </c>
      <c r="C127" s="2">
        <v>1276.9000000000001</v>
      </c>
      <c r="D127" s="20">
        <v>2559491</v>
      </c>
      <c r="E127" s="11">
        <v>45.222752999999997</v>
      </c>
      <c r="F127" s="2">
        <v>10</v>
      </c>
      <c r="G127" s="11">
        <v>38.070228</v>
      </c>
      <c r="H127" s="11">
        <v>19.020227999999999</v>
      </c>
      <c r="I127" s="11">
        <v>24.625934000000001</v>
      </c>
      <c r="J127" s="11">
        <v>19.020227999999999</v>
      </c>
      <c r="K127" s="2">
        <f>IF(J127&lt;E127,1,0)</f>
        <v>1</v>
      </c>
      <c r="L127" s="2" t="str">
        <f>IF(J127=H127,"PTC","ITC")</f>
        <v>PTC</v>
      </c>
      <c r="M127" s="12">
        <v>36.213220869305658</v>
      </c>
      <c r="N127" s="11">
        <f>J127+M127</f>
        <v>55.233448869305661</v>
      </c>
      <c r="O127" s="23">
        <v>923.91681819603127</v>
      </c>
      <c r="P127" s="23">
        <v>923.91681819603127</v>
      </c>
      <c r="Q127" s="2">
        <f>IF(O127&gt;C127,1,0)</f>
        <v>0</v>
      </c>
      <c r="R127" s="2">
        <f>IF(O127&gt;0.75*C127,1,0)</f>
        <v>0</v>
      </c>
      <c r="S127" s="2">
        <f>IF(O127&gt;0.5*C127,1,0)</f>
        <v>1</v>
      </c>
      <c r="T127" s="2" t="s">
        <v>212</v>
      </c>
    </row>
    <row r="128" spans="1:20" x14ac:dyDescent="0.2">
      <c r="A128" s="2">
        <v>6064</v>
      </c>
      <c r="B128" s="2" t="s">
        <v>451</v>
      </c>
      <c r="C128" s="2">
        <v>261</v>
      </c>
      <c r="D128" s="20">
        <v>1272074</v>
      </c>
      <c r="E128" s="11">
        <v>36.451856999999997</v>
      </c>
      <c r="F128" s="2">
        <v>10</v>
      </c>
      <c r="G128" s="11">
        <v>40.122149</v>
      </c>
      <c r="H128" s="11">
        <v>21.072149</v>
      </c>
      <c r="I128" s="11">
        <v>25.654820000000001</v>
      </c>
      <c r="J128" s="11">
        <v>21.072149</v>
      </c>
      <c r="K128" s="2">
        <f>IF(J128&lt;E128,1,0)</f>
        <v>1</v>
      </c>
      <c r="L128" s="2" t="str">
        <f>IF(J128=H128,"PTC","ITC")</f>
        <v>PTC</v>
      </c>
      <c r="M128" s="12">
        <v>14.893336582620195</v>
      </c>
      <c r="N128" s="11">
        <f>J128+M128</f>
        <v>35.965485582620197</v>
      </c>
      <c r="O128" s="23">
        <v>269.52347953408002</v>
      </c>
      <c r="P128" s="23">
        <v>261</v>
      </c>
      <c r="Q128" s="2">
        <f>IF(O128&gt;C128,1,0)</f>
        <v>1</v>
      </c>
      <c r="R128" s="2">
        <f>IF(O128&gt;0.75*C128,1,0)</f>
        <v>1</v>
      </c>
      <c r="S128" s="2">
        <f>IF(O128&gt;0.5*C128,1,0)</f>
        <v>1</v>
      </c>
      <c r="T128" s="2" t="s">
        <v>33</v>
      </c>
    </row>
    <row r="129" spans="1:20" x14ac:dyDescent="0.2">
      <c r="A129" s="2">
        <v>6065</v>
      </c>
      <c r="B129" s="2" t="s">
        <v>454</v>
      </c>
      <c r="C129" s="2">
        <v>1725</v>
      </c>
      <c r="D129" s="20">
        <v>7851566</v>
      </c>
      <c r="E129" s="11">
        <v>23.498467000000002</v>
      </c>
      <c r="F129" s="2">
        <v>10</v>
      </c>
      <c r="G129" s="11">
        <v>40.723495999999997</v>
      </c>
      <c r="H129" s="11">
        <v>21.673496</v>
      </c>
      <c r="I129" s="11">
        <v>26.007736999999999</v>
      </c>
      <c r="J129" s="11">
        <v>21.673496</v>
      </c>
      <c r="K129" s="2">
        <f>IF(J129&lt;E129,1,0)</f>
        <v>1</v>
      </c>
      <c r="L129" s="2" t="str">
        <f>IF(J129=H129,"PTC","ITC")</f>
        <v>PTC</v>
      </c>
      <c r="M129" s="12">
        <v>15.947649679057655</v>
      </c>
      <c r="N129" s="11">
        <f>J129+M129</f>
        <v>37.621145679057655</v>
      </c>
      <c r="O129" s="23">
        <v>197.40051334235363</v>
      </c>
      <c r="P129" s="23">
        <v>197.40051334235363</v>
      </c>
      <c r="Q129" s="2">
        <f>IF(O129&gt;C129,1,0)</f>
        <v>0</v>
      </c>
      <c r="R129" s="2">
        <f>IF(O129&gt;0.75*C129,1,0)</f>
        <v>0</v>
      </c>
      <c r="S129" s="2">
        <f>IF(O129&gt;0.5*C129,1,0)</f>
        <v>0</v>
      </c>
      <c r="T129" s="2" t="s">
        <v>248</v>
      </c>
    </row>
    <row r="130" spans="1:20" x14ac:dyDescent="0.2">
      <c r="A130" s="2">
        <v>6068</v>
      </c>
      <c r="B130" s="2" t="s">
        <v>455</v>
      </c>
      <c r="C130" s="2">
        <v>2160</v>
      </c>
      <c r="D130" s="20">
        <v>8340406</v>
      </c>
      <c r="E130" s="11">
        <v>29.494678</v>
      </c>
      <c r="F130" s="2">
        <v>15</v>
      </c>
      <c r="G130" s="11">
        <v>39.633330000000001</v>
      </c>
      <c r="H130" s="11">
        <v>20.58333</v>
      </c>
      <c r="I130" s="11">
        <v>25.367944000000001</v>
      </c>
      <c r="J130" s="11">
        <v>20.58333</v>
      </c>
      <c r="K130" s="2">
        <f>IF(J130&lt;E130,1,0)</f>
        <v>1</v>
      </c>
      <c r="L130" s="2" t="str">
        <f>IF(J130=H130,"PTC","ITC")</f>
        <v>PTC</v>
      </c>
      <c r="M130" s="12">
        <v>18.79881319926152</v>
      </c>
      <c r="N130" s="11">
        <f>J130+M130</f>
        <v>39.38214319926152</v>
      </c>
      <c r="O130" s="23">
        <v>1023.9216213902346</v>
      </c>
      <c r="P130" s="23">
        <v>1023.9216213902346</v>
      </c>
      <c r="Q130" s="2">
        <f>IF(O130&gt;C130,1,0)</f>
        <v>0</v>
      </c>
      <c r="R130" s="2">
        <f>IF(O130&gt;0.75*C130,1,0)</f>
        <v>0</v>
      </c>
      <c r="S130" s="2">
        <f>IF(O130&gt;0.5*C130,1,0)</f>
        <v>0</v>
      </c>
      <c r="T130" s="2" t="s">
        <v>33</v>
      </c>
    </row>
    <row r="131" spans="1:20" x14ac:dyDescent="0.2">
      <c r="A131" s="2">
        <v>6071</v>
      </c>
      <c r="B131" s="2" t="s">
        <v>457</v>
      </c>
      <c r="C131" s="2">
        <v>1400.1</v>
      </c>
      <c r="D131" s="20">
        <v>8237427</v>
      </c>
      <c r="E131" s="11">
        <v>26.306291999999999</v>
      </c>
      <c r="F131" s="2">
        <v>15</v>
      </c>
      <c r="G131" s="11">
        <v>41.326881</v>
      </c>
      <c r="H131" s="11">
        <v>22.276880999999999</v>
      </c>
      <c r="I131" s="11">
        <v>26.550567000000001</v>
      </c>
      <c r="J131" s="11">
        <v>22.276880999999999</v>
      </c>
      <c r="K131" s="2">
        <f>IF(J131&lt;E131,1,0)</f>
        <v>1</v>
      </c>
      <c r="L131" s="2" t="str">
        <f>IF(J131=H131,"PTC","ITC")</f>
        <v>PTC</v>
      </c>
      <c r="M131" s="12">
        <v>12.337618868610306</v>
      </c>
      <c r="N131" s="11">
        <f>J131+M131</f>
        <v>34.614499868610309</v>
      </c>
      <c r="O131" s="23">
        <v>457.26637053471057</v>
      </c>
      <c r="P131" s="23">
        <v>457.26637053471057</v>
      </c>
      <c r="Q131" s="2">
        <f>IF(O131&gt;C131,1,0)</f>
        <v>0</v>
      </c>
      <c r="R131" s="2">
        <f>IF(O131&gt;0.75*C131,1,0)</f>
        <v>0</v>
      </c>
      <c r="S131" s="2">
        <f>IF(O131&gt;0.5*C131,1,0)</f>
        <v>0</v>
      </c>
      <c r="T131" s="2" t="s">
        <v>192</v>
      </c>
    </row>
    <row r="132" spans="1:20" x14ac:dyDescent="0.2">
      <c r="A132" s="2">
        <v>6073</v>
      </c>
      <c r="B132" s="2" t="s">
        <v>459</v>
      </c>
      <c r="C132" s="2">
        <v>1096.5999999999999</v>
      </c>
      <c r="D132" s="20">
        <v>2783012</v>
      </c>
      <c r="E132" s="11">
        <v>45.884839999999997</v>
      </c>
      <c r="F132" s="2">
        <v>10</v>
      </c>
      <c r="G132" s="11">
        <v>39.350969999999997</v>
      </c>
      <c r="H132" s="11">
        <v>20.30097</v>
      </c>
      <c r="I132" s="11">
        <v>25.381834999999999</v>
      </c>
      <c r="J132" s="11">
        <v>20.30097</v>
      </c>
      <c r="K132" s="2">
        <f>IF(J132&lt;E132,1,0)</f>
        <v>1</v>
      </c>
      <c r="L132" s="2" t="str">
        <f>IF(J132=H132,"PTC","ITC")</f>
        <v>PTC</v>
      </c>
      <c r="M132" s="12">
        <v>28.602041724577543</v>
      </c>
      <c r="N132" s="11">
        <f>J132+M132</f>
        <v>48.903011724577539</v>
      </c>
      <c r="O132" s="23">
        <v>980.88355121167058</v>
      </c>
      <c r="P132" s="23">
        <v>980.88355121167058</v>
      </c>
      <c r="Q132" s="2">
        <f>IF(O132&gt;C132,1,0)</f>
        <v>0</v>
      </c>
      <c r="R132" s="2">
        <f>IF(O132&gt;0.75*C132,1,0)</f>
        <v>1</v>
      </c>
      <c r="S132" s="2">
        <f>IF(O132&gt;0.5*C132,1,0)</f>
        <v>1</v>
      </c>
      <c r="T132" s="2" t="s">
        <v>461</v>
      </c>
    </row>
    <row r="133" spans="1:20" x14ac:dyDescent="0.2">
      <c r="A133" s="2">
        <v>6077</v>
      </c>
      <c r="B133" s="2" t="s">
        <v>462</v>
      </c>
      <c r="C133" s="2">
        <v>1362.6</v>
      </c>
      <c r="D133" s="20">
        <v>7073238</v>
      </c>
      <c r="E133" s="11">
        <v>19.260974999999998</v>
      </c>
      <c r="F133" s="2">
        <v>10</v>
      </c>
      <c r="G133" s="11">
        <v>37.936979999999998</v>
      </c>
      <c r="H133" s="11">
        <v>18.886980000000001</v>
      </c>
      <c r="I133" s="11">
        <v>24.257856</v>
      </c>
      <c r="J133" s="11">
        <v>18.886980000000001</v>
      </c>
      <c r="K133" s="2">
        <f>IF(J133&lt;E133,1,0)</f>
        <v>1</v>
      </c>
      <c r="L133" s="2" t="str">
        <f>IF(J133=H133,"PTC","ITC")</f>
        <v>PTC</v>
      </c>
      <c r="M133" s="12">
        <v>13.983438813171562</v>
      </c>
      <c r="N133" s="11">
        <f>J133+M133</f>
        <v>32.870418813171561</v>
      </c>
      <c r="O133" s="23">
        <v>36.443536910819127</v>
      </c>
      <c r="P133" s="23">
        <v>36.443536910819127</v>
      </c>
      <c r="Q133" s="2">
        <f>IF(O133&gt;C133,1,0)</f>
        <v>0</v>
      </c>
      <c r="R133" s="2">
        <f>IF(O133&gt;0.75*C133,1,0)</f>
        <v>0</v>
      </c>
      <c r="S133" s="2">
        <f>IF(O133&gt;0.5*C133,1,0)</f>
        <v>0</v>
      </c>
      <c r="T133" s="2" t="s">
        <v>22</v>
      </c>
    </row>
    <row r="134" spans="1:20" x14ac:dyDescent="0.2">
      <c r="A134" s="2">
        <v>6085</v>
      </c>
      <c r="B134" s="2" t="s">
        <v>463</v>
      </c>
      <c r="C134" s="2">
        <v>847</v>
      </c>
      <c r="D134" s="20">
        <v>2371850</v>
      </c>
      <c r="E134" s="11">
        <v>46.822823</v>
      </c>
      <c r="F134" s="2">
        <v>10</v>
      </c>
      <c r="G134" s="11">
        <v>43.672089</v>
      </c>
      <c r="H134" s="11">
        <v>24.622088999999999</v>
      </c>
      <c r="I134" s="11">
        <v>27.796555000000001</v>
      </c>
      <c r="J134" s="11">
        <v>24.622088999999999</v>
      </c>
      <c r="K134" s="2">
        <f>IF(J134&lt;E134,1,0)</f>
        <v>1</v>
      </c>
      <c r="L134" s="2" t="str">
        <f>IF(J134=H134,"PTC","ITC")</f>
        <v>PTC</v>
      </c>
      <c r="M134" s="12">
        <v>25.921496081118114</v>
      </c>
      <c r="N134" s="11">
        <f>J134+M134</f>
        <v>50.54358508111811</v>
      </c>
      <c r="O134" s="23">
        <v>725.42194533005113</v>
      </c>
      <c r="P134" s="23">
        <v>725.42194533005113</v>
      </c>
      <c r="Q134" s="2">
        <f>IF(O134&gt;C134,1,0)</f>
        <v>0</v>
      </c>
      <c r="R134" s="2">
        <f>IF(O134&gt;0.75*C134,1,0)</f>
        <v>1</v>
      </c>
      <c r="S134" s="2">
        <f>IF(O134&gt;0.5*C134,1,0)</f>
        <v>1</v>
      </c>
      <c r="T134" s="2" t="s">
        <v>145</v>
      </c>
    </row>
    <row r="135" spans="1:20" x14ac:dyDescent="0.2">
      <c r="A135" s="2">
        <v>6090</v>
      </c>
      <c r="B135" s="2" t="s">
        <v>465</v>
      </c>
      <c r="C135" s="2">
        <v>2469.3000000000002</v>
      </c>
      <c r="D135" s="20">
        <v>9201847</v>
      </c>
      <c r="E135" s="11">
        <v>35.041142999999998</v>
      </c>
      <c r="F135" s="2">
        <v>15</v>
      </c>
      <c r="G135" s="11">
        <v>49.189906999999998</v>
      </c>
      <c r="H135" s="11">
        <v>30.139907000000001</v>
      </c>
      <c r="I135" s="11">
        <v>31.175899000000001</v>
      </c>
      <c r="J135" s="11">
        <v>30.139907000000001</v>
      </c>
      <c r="K135" s="2">
        <f>IF(J135&lt;E135,1,0)</f>
        <v>1</v>
      </c>
      <c r="L135" s="2" t="str">
        <f>IF(J135=H135,"PTC","ITC")</f>
        <v>PTC</v>
      </c>
      <c r="M135" s="12">
        <v>19.478823470114207</v>
      </c>
      <c r="N135" s="11">
        <f>J135+M135</f>
        <v>49.618730470114208</v>
      </c>
      <c r="O135" s="23">
        <v>621.32208771878356</v>
      </c>
      <c r="P135" s="23">
        <v>621.32208771878356</v>
      </c>
      <c r="Q135" s="2">
        <f>IF(O135&gt;C135,1,0)</f>
        <v>0</v>
      </c>
      <c r="R135" s="2">
        <f>IF(O135&gt;0.75*C135,1,0)</f>
        <v>0</v>
      </c>
      <c r="S135" s="2">
        <f>IF(O135&gt;0.5*C135,1,0)</f>
        <v>0</v>
      </c>
      <c r="T135" s="2" t="s">
        <v>242</v>
      </c>
    </row>
    <row r="136" spans="1:20" x14ac:dyDescent="0.2">
      <c r="A136" s="2">
        <v>6095</v>
      </c>
      <c r="B136" s="2" t="s">
        <v>468</v>
      </c>
      <c r="C136" s="2">
        <v>1138</v>
      </c>
      <c r="D136" s="20">
        <v>3194686</v>
      </c>
      <c r="E136" s="11">
        <v>33.977760000000004</v>
      </c>
      <c r="F136" s="2">
        <v>10</v>
      </c>
      <c r="G136" s="11">
        <v>37.827651000000003</v>
      </c>
      <c r="H136" s="11">
        <v>18.777650999999999</v>
      </c>
      <c r="I136" s="11">
        <v>24.279288999999999</v>
      </c>
      <c r="J136" s="11">
        <v>18.777650999999999</v>
      </c>
      <c r="K136" s="2">
        <f>IF(J136&lt;E136,1,0)</f>
        <v>1</v>
      </c>
      <c r="L136" s="2" t="str">
        <f>IF(J136=H136,"PTC","ITC")</f>
        <v>PTC</v>
      </c>
      <c r="M136" s="12">
        <v>25.856989362960867</v>
      </c>
      <c r="N136" s="11">
        <f>J136+M136</f>
        <v>44.634640362960866</v>
      </c>
      <c r="O136" s="23">
        <v>668.97672157062198</v>
      </c>
      <c r="P136" s="23">
        <v>668.97672157062198</v>
      </c>
      <c r="Q136" s="2">
        <f>IF(O136&gt;C136,1,0)</f>
        <v>0</v>
      </c>
      <c r="R136" s="2">
        <f>IF(O136&gt;0.75*C136,1,0)</f>
        <v>0</v>
      </c>
      <c r="S136" s="2">
        <f>IF(O136&gt;0.5*C136,1,0)</f>
        <v>1</v>
      </c>
      <c r="T136" s="2" t="s">
        <v>59</v>
      </c>
    </row>
    <row r="137" spans="1:20" x14ac:dyDescent="0.2">
      <c r="A137" s="2">
        <v>6096</v>
      </c>
      <c r="B137" s="2" t="s">
        <v>470</v>
      </c>
      <c r="C137" s="2">
        <v>1389.6</v>
      </c>
      <c r="D137" s="20">
        <v>6963264</v>
      </c>
      <c r="E137" s="11">
        <v>19.44632</v>
      </c>
      <c r="F137" s="2">
        <v>10</v>
      </c>
      <c r="G137" s="11">
        <v>41.924579999999999</v>
      </c>
      <c r="H137" s="11">
        <v>22.874580000000002</v>
      </c>
      <c r="I137" s="11">
        <v>26.733204000000001</v>
      </c>
      <c r="J137" s="11">
        <v>22.874580000000002</v>
      </c>
      <c r="K137" s="2">
        <f>IF(J137&lt;E137,1,0)</f>
        <v>0</v>
      </c>
      <c r="L137" s="2" t="str">
        <f>IF(J137=H137,"PTC","ITC")</f>
        <v>PTC</v>
      </c>
      <c r="M137" s="12">
        <v>14.485744395731656</v>
      </c>
      <c r="N137" s="11">
        <f>J137+M137</f>
        <v>37.360324395731659</v>
      </c>
      <c r="O137" s="23">
        <v>0</v>
      </c>
      <c r="P137" s="23">
        <v>0</v>
      </c>
      <c r="Q137" s="2">
        <f>IF(O137&gt;C137,1,0)</f>
        <v>0</v>
      </c>
      <c r="R137" s="2">
        <f>IF(O137&gt;0.75*C137,1,0)</f>
        <v>0</v>
      </c>
      <c r="S137" s="2">
        <f>IF(O137&gt;0.5*C137,1,0)</f>
        <v>0</v>
      </c>
      <c r="T137" s="2" t="s">
        <v>22</v>
      </c>
    </row>
    <row r="138" spans="1:20" x14ac:dyDescent="0.2">
      <c r="A138" s="2">
        <v>6098</v>
      </c>
      <c r="B138" s="2" t="s">
        <v>472</v>
      </c>
      <c r="C138" s="2">
        <v>450</v>
      </c>
      <c r="D138" s="20">
        <v>1640595</v>
      </c>
      <c r="E138" s="11">
        <v>34.499310999999999</v>
      </c>
      <c r="F138" s="2">
        <v>10</v>
      </c>
      <c r="G138" s="11">
        <v>44.585307999999998</v>
      </c>
      <c r="H138" s="11">
        <v>25.535308000000001</v>
      </c>
      <c r="I138" s="11">
        <v>28.517835999999999</v>
      </c>
      <c r="J138" s="11">
        <v>25.535308000000001</v>
      </c>
      <c r="K138" s="2">
        <f>IF(J138&lt;E138,1,0)</f>
        <v>1</v>
      </c>
      <c r="L138" s="2" t="str">
        <f>IF(J138=H138,"PTC","ITC")</f>
        <v>PTC</v>
      </c>
      <c r="M138" s="12">
        <v>19.910171614566668</v>
      </c>
      <c r="N138" s="11">
        <f>J138+M138</f>
        <v>45.445479614566665</v>
      </c>
      <c r="O138" s="23">
        <v>202.60002691532765</v>
      </c>
      <c r="P138" s="23">
        <v>202.60002691532765</v>
      </c>
      <c r="Q138" s="2">
        <f>IF(O138&gt;C138,1,0)</f>
        <v>0</v>
      </c>
      <c r="R138" s="2">
        <f>IF(O138&gt;0.75*C138,1,0)</f>
        <v>0</v>
      </c>
      <c r="S138" s="2">
        <f>IF(O138&gt;0.5*C138,1,0)</f>
        <v>0</v>
      </c>
      <c r="T138" s="2" t="s">
        <v>474</v>
      </c>
    </row>
    <row r="139" spans="1:20" x14ac:dyDescent="0.2">
      <c r="A139" s="2">
        <v>6101</v>
      </c>
      <c r="B139" s="2" t="s">
        <v>475</v>
      </c>
      <c r="C139" s="2">
        <v>402.3</v>
      </c>
      <c r="D139" s="20">
        <v>1714823</v>
      </c>
      <c r="E139" s="11">
        <v>28.673403</v>
      </c>
      <c r="F139" s="2">
        <v>10</v>
      </c>
      <c r="G139" s="11">
        <v>39.382668000000002</v>
      </c>
      <c r="H139" s="11">
        <v>20.332668000000002</v>
      </c>
      <c r="I139" s="11">
        <v>25.268488000000001</v>
      </c>
      <c r="J139" s="11">
        <v>20.332668000000002</v>
      </c>
      <c r="K139" s="2">
        <f>IF(J139&lt;E139,1,0)</f>
        <v>1</v>
      </c>
      <c r="L139" s="2" t="str">
        <f>IF(J139=H139,"PTC","ITC")</f>
        <v>PTC</v>
      </c>
      <c r="M139" s="12">
        <v>17.029214112476915</v>
      </c>
      <c r="N139" s="11">
        <f>J139+M139</f>
        <v>37.36188211247692</v>
      </c>
      <c r="O139" s="23">
        <v>197.04242226378014</v>
      </c>
      <c r="P139" s="23">
        <v>197.04242226378014</v>
      </c>
      <c r="Q139" s="2">
        <f>IF(O139&gt;C139,1,0)</f>
        <v>0</v>
      </c>
      <c r="R139" s="2">
        <f>IF(O139&gt;0.75*C139,1,0)</f>
        <v>0</v>
      </c>
      <c r="S139" s="2">
        <f>IF(O139&gt;0.5*C139,1,0)</f>
        <v>0</v>
      </c>
      <c r="T139" s="2" t="s">
        <v>411</v>
      </c>
    </row>
    <row r="140" spans="1:20" x14ac:dyDescent="0.2">
      <c r="A140" s="2">
        <v>6113</v>
      </c>
      <c r="B140" s="2" t="s">
        <v>477</v>
      </c>
      <c r="C140" s="2">
        <v>3339.5</v>
      </c>
      <c r="D140" s="20">
        <v>9230440</v>
      </c>
      <c r="E140" s="11">
        <v>41.602981999999997</v>
      </c>
      <c r="F140" s="2">
        <v>15</v>
      </c>
      <c r="G140" s="11">
        <v>41.676403999999998</v>
      </c>
      <c r="H140" s="11">
        <v>22.626404000000001</v>
      </c>
      <c r="I140" s="11">
        <v>26.707505000000001</v>
      </c>
      <c r="J140" s="11">
        <v>22.626404000000001</v>
      </c>
      <c r="K140" s="2">
        <f>IF(J140&lt;E140,1,0)</f>
        <v>1</v>
      </c>
      <c r="L140" s="2" t="str">
        <f>IF(J140=H140,"PTC","ITC")</f>
        <v>PTC</v>
      </c>
      <c r="M140" s="12">
        <v>26.26170493280927</v>
      </c>
      <c r="N140" s="11">
        <f>J140+M140</f>
        <v>48.888108932809274</v>
      </c>
      <c r="O140" s="23">
        <v>2413.1061721443202</v>
      </c>
      <c r="P140" s="23">
        <v>2413.1061721443202</v>
      </c>
      <c r="Q140" s="2">
        <f>IF(O140&gt;C140,1,0)</f>
        <v>0</v>
      </c>
      <c r="R140" s="2">
        <f>IF(O140&gt;0.75*C140,1,0)</f>
        <v>0</v>
      </c>
      <c r="S140" s="2">
        <f>IF(O140&gt;0.5*C140,1,0)</f>
        <v>1</v>
      </c>
      <c r="T140" s="2" t="s">
        <v>145</v>
      </c>
    </row>
    <row r="141" spans="1:20" x14ac:dyDescent="0.2">
      <c r="A141" s="2">
        <v>6137</v>
      </c>
      <c r="B141" s="2" t="s">
        <v>479</v>
      </c>
      <c r="C141" s="2">
        <v>530.4</v>
      </c>
      <c r="D141" s="20">
        <v>2705518</v>
      </c>
      <c r="E141" s="11">
        <v>42.542890999999997</v>
      </c>
      <c r="F141" s="2">
        <v>10</v>
      </c>
      <c r="G141" s="11">
        <v>40.949393999999998</v>
      </c>
      <c r="H141" s="11">
        <v>21.899394000000001</v>
      </c>
      <c r="I141" s="11">
        <v>26.278654</v>
      </c>
      <c r="J141" s="11">
        <v>21.899394000000001</v>
      </c>
      <c r="K141" s="2">
        <f>IF(J141&lt;E141,1,0)</f>
        <v>1</v>
      </c>
      <c r="L141" s="2" t="str">
        <f>IF(J141=H141,"PTC","ITC")</f>
        <v>PTC</v>
      </c>
      <c r="M141" s="12">
        <v>14.230395190865485</v>
      </c>
      <c r="N141" s="11">
        <f>J141+M141</f>
        <v>36.129789190865488</v>
      </c>
      <c r="O141" s="23">
        <v>769.43126425922321</v>
      </c>
      <c r="P141" s="23">
        <v>530.4</v>
      </c>
      <c r="Q141" s="2">
        <f>IF(O141&gt;C141,1,0)</f>
        <v>1</v>
      </c>
      <c r="R141" s="2">
        <f>IF(O141&gt;0.75*C141,1,0)</f>
        <v>1</v>
      </c>
      <c r="S141" s="2">
        <f>IF(O141&gt;0.5*C141,1,0)</f>
        <v>1</v>
      </c>
      <c r="T141" s="2" t="s">
        <v>145</v>
      </c>
    </row>
    <row r="142" spans="1:20" x14ac:dyDescent="0.2">
      <c r="A142" s="2">
        <v>6138</v>
      </c>
      <c r="B142" s="2" t="s">
        <v>481</v>
      </c>
      <c r="C142" s="2">
        <v>558</v>
      </c>
      <c r="D142" s="20">
        <v>2805375</v>
      </c>
      <c r="E142" s="11">
        <v>30.381309000000002</v>
      </c>
      <c r="F142" s="2">
        <v>10</v>
      </c>
      <c r="G142" s="11">
        <v>38.252969</v>
      </c>
      <c r="H142" s="11">
        <v>19.202969</v>
      </c>
      <c r="I142" s="11">
        <v>24.531148000000002</v>
      </c>
      <c r="J142" s="11">
        <v>19.202969</v>
      </c>
      <c r="K142" s="2">
        <f>IF(J142&lt;E142,1,0)</f>
        <v>1</v>
      </c>
      <c r="L142" s="2" t="str">
        <f>IF(J142=H142,"PTC","ITC")</f>
        <v>PTC</v>
      </c>
      <c r="M142" s="12">
        <v>14.438003732121373</v>
      </c>
      <c r="N142" s="11">
        <f>J142+M142</f>
        <v>33.640972732121369</v>
      </c>
      <c r="O142" s="23">
        <v>432.0205065914277</v>
      </c>
      <c r="P142" s="23">
        <v>432.0205065914277</v>
      </c>
      <c r="Q142" s="2">
        <f>IF(O142&gt;C142,1,0)</f>
        <v>0</v>
      </c>
      <c r="R142" s="2">
        <f>IF(O142&gt;0.75*C142,1,0)</f>
        <v>1</v>
      </c>
      <c r="S142" s="2">
        <f>IF(O142&gt;0.5*C142,1,0)</f>
        <v>1</v>
      </c>
      <c r="T142" s="2" t="s">
        <v>426</v>
      </c>
    </row>
    <row r="143" spans="1:20" x14ac:dyDescent="0.2">
      <c r="A143" s="2">
        <v>6139</v>
      </c>
      <c r="B143" s="2" t="s">
        <v>484</v>
      </c>
      <c r="C143" s="2">
        <v>1116</v>
      </c>
      <c r="D143" s="20">
        <v>4328149</v>
      </c>
      <c r="E143" s="11">
        <v>33.709511999999997</v>
      </c>
      <c r="F143" s="2">
        <v>10</v>
      </c>
      <c r="G143" s="11">
        <v>38.814698</v>
      </c>
      <c r="H143" s="11">
        <v>19.764697999999999</v>
      </c>
      <c r="I143" s="11">
        <v>25.014569999999999</v>
      </c>
      <c r="J143" s="11">
        <v>19.764697999999999</v>
      </c>
      <c r="K143" s="2">
        <f>IF(J143&lt;E143,1,0)</f>
        <v>1</v>
      </c>
      <c r="L143" s="2" t="str">
        <f>IF(J143=H143,"PTC","ITC")</f>
        <v>PTC</v>
      </c>
      <c r="M143" s="12">
        <v>18.716552835865862</v>
      </c>
      <c r="N143" s="11">
        <f>J143+M143</f>
        <v>38.481250835865865</v>
      </c>
      <c r="O143" s="23">
        <v>831.47857677821423</v>
      </c>
      <c r="P143" s="23">
        <v>831.47857677821423</v>
      </c>
      <c r="Q143" s="2">
        <f>IF(O143&gt;C143,1,0)</f>
        <v>0</v>
      </c>
      <c r="R143" s="2">
        <f>IF(O143&gt;0.75*C143,1,0)</f>
        <v>0</v>
      </c>
      <c r="S143" s="2">
        <f>IF(O143&gt;0.5*C143,1,0)</f>
        <v>1</v>
      </c>
      <c r="T143" s="2" t="s">
        <v>65</v>
      </c>
    </row>
    <row r="144" spans="1:20" x14ac:dyDescent="0.2">
      <c r="A144" s="2">
        <v>6146</v>
      </c>
      <c r="B144" s="2" t="s">
        <v>487</v>
      </c>
      <c r="C144" s="2">
        <v>2379.6</v>
      </c>
      <c r="D144" s="20">
        <v>13179510</v>
      </c>
      <c r="E144" s="11">
        <v>33.393740999999999</v>
      </c>
      <c r="F144" s="2">
        <v>10</v>
      </c>
      <c r="G144" s="11">
        <v>38.035665000000002</v>
      </c>
      <c r="H144" s="11">
        <v>18.985665000000001</v>
      </c>
      <c r="I144" s="11">
        <v>24.512051</v>
      </c>
      <c r="J144" s="11">
        <v>18.985665000000001</v>
      </c>
      <c r="K144" s="2">
        <f>IF(J144&lt;E144,1,0)</f>
        <v>1</v>
      </c>
      <c r="L144" s="2" t="str">
        <f>IF(J144=H144,"PTC","ITC")</f>
        <v>PTC</v>
      </c>
      <c r="M144" s="12">
        <v>13.105951895328431</v>
      </c>
      <c r="N144" s="11">
        <f>J144+M144</f>
        <v>32.091616895328428</v>
      </c>
      <c r="O144" s="23">
        <v>2616.0219450218588</v>
      </c>
      <c r="P144" s="23">
        <v>2379.6</v>
      </c>
      <c r="Q144" s="2">
        <f>IF(O144&gt;C144,1,0)</f>
        <v>1</v>
      </c>
      <c r="R144" s="2">
        <f>IF(O144&gt;0.75*C144,1,0)</f>
        <v>1</v>
      </c>
      <c r="S144" s="2">
        <f>IF(O144&gt;0.5*C144,1,0)</f>
        <v>1</v>
      </c>
      <c r="T144" s="2" t="s">
        <v>65</v>
      </c>
    </row>
    <row r="145" spans="1:20" x14ac:dyDescent="0.2">
      <c r="A145" s="2">
        <v>6155</v>
      </c>
      <c r="B145" s="2" t="s">
        <v>490</v>
      </c>
      <c r="C145" s="2">
        <v>1242</v>
      </c>
      <c r="D145" s="20">
        <v>8203992</v>
      </c>
      <c r="E145" s="11">
        <v>24.074928</v>
      </c>
      <c r="F145" s="2">
        <v>15</v>
      </c>
      <c r="G145" s="11">
        <v>42.673112000000003</v>
      </c>
      <c r="H145" s="11">
        <v>23.623111999999999</v>
      </c>
      <c r="I145" s="11">
        <v>27.190567000000001</v>
      </c>
      <c r="J145" s="11">
        <v>23.623111999999999</v>
      </c>
      <c r="K145" s="2">
        <f>IF(J145&lt;E145,1,0)</f>
        <v>1</v>
      </c>
      <c r="L145" s="2" t="str">
        <f>IF(J145=H145,"PTC","ITC")</f>
        <v>PTC</v>
      </c>
      <c r="M145" s="12">
        <v>10.989052315019322</v>
      </c>
      <c r="N145" s="11">
        <f>J145+M145</f>
        <v>34.612164315019321</v>
      </c>
      <c r="O145" s="23">
        <v>51.064951392854915</v>
      </c>
      <c r="P145" s="23">
        <v>51.064951392854915</v>
      </c>
      <c r="Q145" s="2">
        <f>IF(O145&gt;C145,1,0)</f>
        <v>0</v>
      </c>
      <c r="R145" s="2">
        <f>IF(O145&gt;0.75*C145,1,0)</f>
        <v>0</v>
      </c>
      <c r="S145" s="2">
        <f>IF(O145&gt;0.5*C145,1,0)</f>
        <v>0</v>
      </c>
      <c r="T145" s="2" t="s">
        <v>248</v>
      </c>
    </row>
    <row r="146" spans="1:20" x14ac:dyDescent="0.2">
      <c r="A146" s="2">
        <v>6165</v>
      </c>
      <c r="B146" s="2" t="s">
        <v>491</v>
      </c>
      <c r="C146" s="2">
        <v>1577.2</v>
      </c>
      <c r="D146" s="20">
        <v>9248963</v>
      </c>
      <c r="E146" s="11">
        <v>31.570782000000001</v>
      </c>
      <c r="F146" s="2">
        <v>10</v>
      </c>
      <c r="G146" s="11">
        <v>36.057592999999997</v>
      </c>
      <c r="H146" s="11">
        <v>17.007593</v>
      </c>
      <c r="I146" s="11">
        <v>23.014824999999998</v>
      </c>
      <c r="J146" s="11">
        <v>17.007593</v>
      </c>
      <c r="K146" s="2">
        <f>IF(J146&lt;E146,1,0)</f>
        <v>1</v>
      </c>
      <c r="L146" s="2" t="str">
        <f>IF(J146=H146,"PTC","ITC")</f>
        <v>PTC</v>
      </c>
      <c r="M146" s="12">
        <v>12.378202966970461</v>
      </c>
      <c r="N146" s="11">
        <f>J146+M146</f>
        <v>29.385795966970463</v>
      </c>
      <c r="O146" s="23">
        <v>1855.6055672008124</v>
      </c>
      <c r="P146" s="23">
        <v>1577.2</v>
      </c>
      <c r="Q146" s="2">
        <f>IF(O146&gt;C146,1,0)</f>
        <v>1</v>
      </c>
      <c r="R146" s="2">
        <f>IF(O146&gt;0.75*C146,1,0)</f>
        <v>1</v>
      </c>
      <c r="S146" s="2">
        <f>IF(O146&gt;0.5*C146,1,0)</f>
        <v>1</v>
      </c>
      <c r="T146" s="2" t="s">
        <v>492</v>
      </c>
    </row>
    <row r="147" spans="1:20" x14ac:dyDescent="0.2">
      <c r="A147" s="2">
        <v>6166</v>
      </c>
      <c r="B147" s="2" t="s">
        <v>494</v>
      </c>
      <c r="C147" s="2">
        <v>2600</v>
      </c>
      <c r="D147" s="20">
        <v>4802163</v>
      </c>
      <c r="E147" s="11">
        <v>56.150534999999998</v>
      </c>
      <c r="F147" s="2">
        <v>10</v>
      </c>
      <c r="G147" s="11">
        <v>41.579127</v>
      </c>
      <c r="H147" s="11">
        <v>22.529126999999999</v>
      </c>
      <c r="I147" s="11">
        <v>26.672402000000002</v>
      </c>
      <c r="J147" s="11">
        <v>22.529126999999999</v>
      </c>
      <c r="K147" s="2">
        <f>IF(J147&lt;E147,1,0)</f>
        <v>1</v>
      </c>
      <c r="L147" s="2" t="str">
        <f>IF(J147=H147,"PTC","ITC")</f>
        <v>PTC</v>
      </c>
      <c r="M147" s="12">
        <v>39.300703453839446</v>
      </c>
      <c r="N147" s="11">
        <f>J147+M147</f>
        <v>61.829830453839449</v>
      </c>
      <c r="O147" s="23">
        <v>2224.2772252836103</v>
      </c>
      <c r="P147" s="23">
        <v>2224.2772252836103</v>
      </c>
      <c r="Q147" s="2">
        <f>IF(O147&gt;C147,1,0)</f>
        <v>0</v>
      </c>
      <c r="R147" s="2">
        <f>IF(O147&gt;0.75*C147,1,0)</f>
        <v>1</v>
      </c>
      <c r="S147" s="2">
        <f>IF(O147&gt;0.5*C147,1,0)</f>
        <v>1</v>
      </c>
      <c r="T147" s="2" t="s">
        <v>145</v>
      </c>
    </row>
    <row r="148" spans="1:20" x14ac:dyDescent="0.2">
      <c r="A148" s="2">
        <v>6177</v>
      </c>
      <c r="B148" s="2" t="s">
        <v>497</v>
      </c>
      <c r="C148" s="2">
        <v>821.8</v>
      </c>
      <c r="D148" s="20">
        <v>3402198</v>
      </c>
      <c r="E148" s="11">
        <v>43.820639999999997</v>
      </c>
      <c r="F148" s="2">
        <v>10</v>
      </c>
      <c r="G148" s="11">
        <v>32.316673000000002</v>
      </c>
      <c r="H148" s="11">
        <v>13.266673000000001</v>
      </c>
      <c r="I148" s="11">
        <v>20.669713000000002</v>
      </c>
      <c r="J148" s="11">
        <v>13.266673000000001</v>
      </c>
      <c r="K148" s="2">
        <f>IF(J148&lt;E148,1,0)</f>
        <v>1</v>
      </c>
      <c r="L148" s="2" t="str">
        <f>IF(J148=H148,"PTC","ITC")</f>
        <v>PTC</v>
      </c>
      <c r="M148" s="12">
        <v>17.533572976058419</v>
      </c>
      <c r="N148" s="11">
        <f>J148+M148</f>
        <v>30.80024597605842</v>
      </c>
      <c r="O148" s="23">
        <v>1432.0669538649051</v>
      </c>
      <c r="P148" s="23">
        <v>821.8</v>
      </c>
      <c r="Q148" s="2">
        <f>IF(O148&gt;C148,1,0)</f>
        <v>1</v>
      </c>
      <c r="R148" s="2">
        <f>IF(O148&gt;0.75*C148,1,0)</f>
        <v>1</v>
      </c>
      <c r="S148" s="2">
        <f>IF(O148&gt;0.5*C148,1,0)</f>
        <v>1</v>
      </c>
      <c r="T148" s="2" t="s">
        <v>37</v>
      </c>
    </row>
    <row r="149" spans="1:20" x14ac:dyDescent="0.2">
      <c r="A149" s="2">
        <v>6178</v>
      </c>
      <c r="B149" s="2" t="s">
        <v>502</v>
      </c>
      <c r="C149" s="2">
        <v>622.4</v>
      </c>
      <c r="D149" s="20">
        <v>3412862</v>
      </c>
      <c r="E149" s="11">
        <v>28.214137999999998</v>
      </c>
      <c r="F149" s="2">
        <v>10</v>
      </c>
      <c r="G149" s="11">
        <v>36.683149</v>
      </c>
      <c r="H149" s="11">
        <v>17.633149</v>
      </c>
      <c r="I149" s="11">
        <v>23.692007</v>
      </c>
      <c r="J149" s="11">
        <v>17.633149</v>
      </c>
      <c r="K149" s="2">
        <f>IF(J149&lt;E149,1,0)</f>
        <v>1</v>
      </c>
      <c r="L149" s="2" t="str">
        <f>IF(J149=H149,"PTC","ITC")</f>
        <v>PTC</v>
      </c>
      <c r="M149" s="12">
        <v>13.237766899452716</v>
      </c>
      <c r="N149" s="11">
        <f>J149+M149</f>
        <v>30.870915899452715</v>
      </c>
      <c r="O149" s="23">
        <v>497.48628894321024</v>
      </c>
      <c r="P149" s="23">
        <v>497.48628894321024</v>
      </c>
      <c r="Q149" s="2">
        <f>IF(O149&gt;C149,1,0)</f>
        <v>0</v>
      </c>
      <c r="R149" s="2">
        <f>IF(O149&gt;0.75*C149,1,0)</f>
        <v>1</v>
      </c>
      <c r="S149" s="2">
        <f>IF(O149&gt;0.5*C149,1,0)</f>
        <v>1</v>
      </c>
      <c r="T149" s="2" t="s">
        <v>65</v>
      </c>
    </row>
    <row r="150" spans="1:20" x14ac:dyDescent="0.2">
      <c r="A150" s="2">
        <v>6179</v>
      </c>
      <c r="B150" s="2" t="s">
        <v>505</v>
      </c>
      <c r="C150" s="2">
        <v>1690</v>
      </c>
      <c r="D150" s="20">
        <v>10281370</v>
      </c>
      <c r="E150" s="11">
        <v>27.729483999999999</v>
      </c>
      <c r="F150" s="2">
        <v>10</v>
      </c>
      <c r="G150" s="11">
        <v>36.744067000000001</v>
      </c>
      <c r="H150" s="11">
        <v>17.694067</v>
      </c>
      <c r="I150" s="11">
        <v>23.736498999999998</v>
      </c>
      <c r="J150" s="11">
        <v>17.694067</v>
      </c>
      <c r="K150" s="2">
        <f>IF(J150&lt;E150,1,0)</f>
        <v>1</v>
      </c>
      <c r="L150" s="2" t="str">
        <f>IF(J150=H150,"PTC","ITC")</f>
        <v>PTC</v>
      </c>
      <c r="M150" s="12">
        <v>11.931624832099224</v>
      </c>
      <c r="N150" s="11">
        <f>J150+M150</f>
        <v>29.625691832099225</v>
      </c>
      <c r="O150" s="23">
        <v>1421.4203440317285</v>
      </c>
      <c r="P150" s="23">
        <v>1421.4203440317285</v>
      </c>
      <c r="Q150" s="2">
        <f>IF(O150&gt;C150,1,0)</f>
        <v>0</v>
      </c>
      <c r="R150" s="2">
        <f>IF(O150&gt;0.75*C150,1,0)</f>
        <v>1</v>
      </c>
      <c r="S150" s="2">
        <f>IF(O150&gt;0.5*C150,1,0)</f>
        <v>1</v>
      </c>
      <c r="T150" s="2" t="s">
        <v>65</v>
      </c>
    </row>
    <row r="151" spans="1:20" x14ac:dyDescent="0.2">
      <c r="A151" s="2">
        <v>6180</v>
      </c>
      <c r="B151" s="2" t="s">
        <v>508</v>
      </c>
      <c r="C151" s="2">
        <v>1795.4</v>
      </c>
      <c r="D151" s="20">
        <v>12334130</v>
      </c>
      <c r="E151" s="11">
        <v>27.663292999999999</v>
      </c>
      <c r="F151" s="2">
        <v>10</v>
      </c>
      <c r="G151" s="11">
        <v>36.579543999999999</v>
      </c>
      <c r="H151" s="11">
        <v>17.529544000000001</v>
      </c>
      <c r="I151" s="11">
        <v>23.572773000000002</v>
      </c>
      <c r="J151" s="11">
        <v>17.529544000000001</v>
      </c>
      <c r="K151" s="2">
        <f>IF(J151&lt;E151,1,0)</f>
        <v>1</v>
      </c>
      <c r="L151" s="2" t="str">
        <f>IF(J151=H151,"PTC","ITC")</f>
        <v>PTC</v>
      </c>
      <c r="M151" s="12">
        <v>10.566145154623797</v>
      </c>
      <c r="N151" s="11">
        <f>J151+M151</f>
        <v>28.095689154623798</v>
      </c>
      <c r="O151" s="23">
        <v>1721.9271845422413</v>
      </c>
      <c r="P151" s="23">
        <v>1721.9271845422413</v>
      </c>
      <c r="Q151" s="2">
        <f>IF(O151&gt;C151,1,0)</f>
        <v>0</v>
      </c>
      <c r="R151" s="2">
        <f>IF(O151&gt;0.75*C151,1,0)</f>
        <v>1</v>
      </c>
      <c r="S151" s="2">
        <f>IF(O151&gt;0.5*C151,1,0)</f>
        <v>1</v>
      </c>
      <c r="T151" s="2" t="s">
        <v>65</v>
      </c>
    </row>
    <row r="152" spans="1:20" x14ac:dyDescent="0.2">
      <c r="A152" s="2">
        <v>6183</v>
      </c>
      <c r="B152" s="2" t="s">
        <v>511</v>
      </c>
      <c r="C152" s="2">
        <v>410</v>
      </c>
      <c r="D152" s="20">
        <v>1903062</v>
      </c>
      <c r="E152" s="11">
        <v>53.67315</v>
      </c>
      <c r="F152" s="2">
        <v>5</v>
      </c>
      <c r="G152" s="11">
        <v>35.658009999999997</v>
      </c>
      <c r="H152" s="11">
        <v>16.60801</v>
      </c>
      <c r="I152" s="11">
        <v>23.029916</v>
      </c>
      <c r="J152" s="11">
        <v>16.60801</v>
      </c>
      <c r="K152" s="2">
        <f>IF(J152&lt;E152,1,0)</f>
        <v>1</v>
      </c>
      <c r="L152" s="2" t="str">
        <f>IF(J152=H152,"PTC","ITC")</f>
        <v>PTC</v>
      </c>
      <c r="M152" s="12">
        <v>15.638489129623732</v>
      </c>
      <c r="N152" s="11">
        <f>J152+M152</f>
        <v>32.246499129623729</v>
      </c>
      <c r="O152" s="23">
        <v>971.75034685499941</v>
      </c>
      <c r="P152" s="23">
        <v>410</v>
      </c>
      <c r="Q152" s="2">
        <f>IF(O152&gt;C152,1,0)</f>
        <v>1</v>
      </c>
      <c r="R152" s="2">
        <f>IF(O152&gt;0.75*C152,1,0)</f>
        <v>1</v>
      </c>
      <c r="S152" s="2">
        <f>IF(O152&gt;0.5*C152,1,0)</f>
        <v>1</v>
      </c>
      <c r="T152" s="2" t="s">
        <v>65</v>
      </c>
    </row>
    <row r="153" spans="1:20" x14ac:dyDescent="0.2">
      <c r="A153" s="2">
        <v>6190</v>
      </c>
      <c r="B153" s="2" t="s">
        <v>514</v>
      </c>
      <c r="C153" s="2">
        <v>558</v>
      </c>
      <c r="D153" s="20">
        <v>2245618</v>
      </c>
      <c r="E153" s="11">
        <v>39.516232000000002</v>
      </c>
      <c r="F153" s="2">
        <v>10</v>
      </c>
      <c r="G153" s="11">
        <v>38.070228</v>
      </c>
      <c r="H153" s="11">
        <v>19.020227999999999</v>
      </c>
      <c r="I153" s="11">
        <v>24.625934000000001</v>
      </c>
      <c r="J153" s="11">
        <v>19.020227999999999</v>
      </c>
      <c r="K153" s="2">
        <f>IF(J153&lt;E153,1,0)</f>
        <v>1</v>
      </c>
      <c r="L153" s="2" t="str">
        <f>IF(J153=H153,"PTC","ITC")</f>
        <v>PTC</v>
      </c>
      <c r="M153" s="12">
        <v>18.036912208576883</v>
      </c>
      <c r="N153" s="11">
        <f>J153+M153</f>
        <v>37.057140208576882</v>
      </c>
      <c r="O153" s="23">
        <v>634.07582949489597</v>
      </c>
      <c r="P153" s="23">
        <v>558</v>
      </c>
      <c r="Q153" s="2">
        <f>IF(O153&gt;C153,1,0)</f>
        <v>1</v>
      </c>
      <c r="R153" s="2">
        <f>IF(O153&gt;0.75*C153,1,0)</f>
        <v>1</v>
      </c>
      <c r="S153" s="2">
        <f>IF(O153&gt;0.5*C153,1,0)</f>
        <v>1</v>
      </c>
      <c r="T153" s="2" t="s">
        <v>212</v>
      </c>
    </row>
    <row r="154" spans="1:20" x14ac:dyDescent="0.2">
      <c r="A154" s="2">
        <v>6193</v>
      </c>
      <c r="B154" s="2" t="s">
        <v>517</v>
      </c>
      <c r="C154" s="2">
        <v>1080</v>
      </c>
      <c r="D154" s="20">
        <v>4880877</v>
      </c>
      <c r="E154" s="11">
        <v>27.98075</v>
      </c>
      <c r="F154" s="2">
        <v>10</v>
      </c>
      <c r="G154" s="11">
        <v>33.572071000000001</v>
      </c>
      <c r="H154" s="11">
        <v>14.522071</v>
      </c>
      <c r="I154" s="11">
        <v>21.534251999999999</v>
      </c>
      <c r="J154" s="11">
        <v>14.522071</v>
      </c>
      <c r="K154" s="2">
        <f>IF(J154&lt;E154,1,0)</f>
        <v>1</v>
      </c>
      <c r="L154" s="2" t="str">
        <f>IF(J154=H154,"PTC","ITC")</f>
        <v>PTC</v>
      </c>
      <c r="M154" s="12">
        <v>16.061635480672837</v>
      </c>
      <c r="N154" s="11">
        <f>J154+M154</f>
        <v>30.583706480672838</v>
      </c>
      <c r="O154" s="23">
        <v>904.97468663702341</v>
      </c>
      <c r="P154" s="23">
        <v>904.97468663702341</v>
      </c>
      <c r="Q154" s="2">
        <f>IF(O154&gt;C154,1,0)</f>
        <v>0</v>
      </c>
      <c r="R154" s="2">
        <f>IF(O154&gt;0.75*C154,1,0)</f>
        <v>1</v>
      </c>
      <c r="S154" s="2">
        <f>IF(O154&gt;0.5*C154,1,0)</f>
        <v>1</v>
      </c>
      <c r="T154" s="2" t="s">
        <v>65</v>
      </c>
    </row>
    <row r="155" spans="1:20" x14ac:dyDescent="0.2">
      <c r="A155" s="2">
        <v>6194</v>
      </c>
      <c r="B155" s="2" t="s">
        <v>520</v>
      </c>
      <c r="C155" s="2">
        <v>1135.8</v>
      </c>
      <c r="D155" s="20">
        <v>2491884</v>
      </c>
      <c r="E155" s="11">
        <v>34.941456000000002</v>
      </c>
      <c r="F155" s="2">
        <v>10</v>
      </c>
      <c r="G155" s="11">
        <v>32.279772999999999</v>
      </c>
      <c r="H155" s="11">
        <v>13.229773</v>
      </c>
      <c r="I155" s="11">
        <v>20.705328999999999</v>
      </c>
      <c r="J155" s="11">
        <v>13.229773</v>
      </c>
      <c r="K155" s="2">
        <f>IF(J155&lt;E155,1,0)</f>
        <v>1</v>
      </c>
      <c r="L155" s="2" t="str">
        <f>IF(J155=H155,"PTC","ITC")</f>
        <v>PTC</v>
      </c>
      <c r="M155" s="12">
        <v>33.085516288880214</v>
      </c>
      <c r="N155" s="11">
        <f>J155+M155</f>
        <v>46.315289288880216</v>
      </c>
      <c r="O155" s="23">
        <v>745.34516120523949</v>
      </c>
      <c r="P155" s="23">
        <v>745.34516120523949</v>
      </c>
      <c r="Q155" s="2">
        <f>IF(O155&gt;C155,1,0)</f>
        <v>0</v>
      </c>
      <c r="R155" s="2">
        <f>IF(O155&gt;0.75*C155,1,0)</f>
        <v>0</v>
      </c>
      <c r="S155" s="2">
        <f>IF(O155&gt;0.5*C155,1,0)</f>
        <v>1</v>
      </c>
      <c r="T155" s="2" t="s">
        <v>65</v>
      </c>
    </row>
    <row r="156" spans="1:20" x14ac:dyDescent="0.2">
      <c r="A156" s="2">
        <v>6195</v>
      </c>
      <c r="B156" s="2" t="s">
        <v>522</v>
      </c>
      <c r="C156" s="2">
        <v>494</v>
      </c>
      <c r="D156" s="20">
        <v>2429121</v>
      </c>
      <c r="E156" s="11">
        <v>32.700535000000002</v>
      </c>
      <c r="F156" s="2">
        <v>10</v>
      </c>
      <c r="G156" s="11">
        <v>39.293681999999997</v>
      </c>
      <c r="H156" s="11">
        <v>20.243682</v>
      </c>
      <c r="I156" s="11">
        <v>25.116285000000001</v>
      </c>
      <c r="J156" s="11">
        <v>20.243682</v>
      </c>
      <c r="K156" s="2">
        <f>IF(J156&lt;E156,1,0)</f>
        <v>1</v>
      </c>
      <c r="L156" s="2" t="str">
        <f>IF(J156=H156,"PTC","ITC")</f>
        <v>PTC</v>
      </c>
      <c r="M156" s="12">
        <v>14.761880103955299</v>
      </c>
      <c r="N156" s="11">
        <f>J156+M156</f>
        <v>35.005562103955299</v>
      </c>
      <c r="O156" s="23">
        <v>416.86327085200907</v>
      </c>
      <c r="P156" s="23">
        <v>416.86327085200907</v>
      </c>
      <c r="Q156" s="2">
        <f>IF(O156&gt;C156,1,0)</f>
        <v>0</v>
      </c>
      <c r="R156" s="2">
        <f>IF(O156&gt;0.75*C156,1,0)</f>
        <v>1</v>
      </c>
      <c r="S156" s="2">
        <f>IF(O156&gt;0.5*C156,1,0)</f>
        <v>1</v>
      </c>
      <c r="T156" s="2" t="s">
        <v>248</v>
      </c>
    </row>
    <row r="157" spans="1:20" x14ac:dyDescent="0.2">
      <c r="A157" s="2">
        <v>6204</v>
      </c>
      <c r="B157" s="2" t="s">
        <v>525</v>
      </c>
      <c r="C157" s="2">
        <v>1863</v>
      </c>
      <c r="D157" s="20">
        <v>8314552</v>
      </c>
      <c r="E157" s="11">
        <v>21.564719</v>
      </c>
      <c r="F157" s="2">
        <v>10</v>
      </c>
      <c r="G157" s="11">
        <v>39.118360000000003</v>
      </c>
      <c r="H157" s="11">
        <v>20.068359999999998</v>
      </c>
      <c r="I157" s="11">
        <v>25.064767</v>
      </c>
      <c r="J157" s="11">
        <v>20.068359999999998</v>
      </c>
      <c r="K157" s="2">
        <f>IF(J157&lt;E157,1,0)</f>
        <v>1</v>
      </c>
      <c r="L157" s="2" t="str">
        <f>IF(J157=H157,"PTC","ITC")</f>
        <v>PTC</v>
      </c>
      <c r="M157" s="12">
        <v>16.264393550007266</v>
      </c>
      <c r="N157" s="11">
        <f>J157+M157</f>
        <v>36.332753550007268</v>
      </c>
      <c r="O157" s="23">
        <v>171.39993270875775</v>
      </c>
      <c r="P157" s="23">
        <v>171.39993270875775</v>
      </c>
      <c r="Q157" s="2">
        <f>IF(O157&gt;C157,1,0)</f>
        <v>0</v>
      </c>
      <c r="R157" s="2">
        <f>IF(O157&gt;0.75*C157,1,0)</f>
        <v>0</v>
      </c>
      <c r="S157" s="2">
        <f>IF(O157&gt;0.5*C157,1,0)</f>
        <v>0</v>
      </c>
      <c r="T157" s="2" t="s">
        <v>411</v>
      </c>
    </row>
    <row r="158" spans="1:20" x14ac:dyDescent="0.2">
      <c r="A158" s="2">
        <v>6213</v>
      </c>
      <c r="B158" s="2" t="s">
        <v>526</v>
      </c>
      <c r="C158" s="2">
        <v>1080</v>
      </c>
      <c r="D158" s="20">
        <v>5271798</v>
      </c>
      <c r="E158" s="11">
        <v>31.813424000000001</v>
      </c>
      <c r="F158" s="2">
        <v>10</v>
      </c>
      <c r="G158" s="11">
        <v>41.579127</v>
      </c>
      <c r="H158" s="11">
        <v>22.529126999999999</v>
      </c>
      <c r="I158" s="11">
        <v>26.672402000000002</v>
      </c>
      <c r="J158" s="11">
        <v>22.529126999999999</v>
      </c>
      <c r="K158" s="2">
        <f>IF(J158&lt;E158,1,0)</f>
        <v>1</v>
      </c>
      <c r="L158" s="2" t="str">
        <f>IF(J158=H158,"PTC","ITC")</f>
        <v>PTC</v>
      </c>
      <c r="M158" s="12">
        <v>14.870612872496251</v>
      </c>
      <c r="N158" s="11">
        <f>J158+M158</f>
        <v>37.399739872496248</v>
      </c>
      <c r="O158" s="23">
        <v>674.28561014760737</v>
      </c>
      <c r="P158" s="23">
        <v>674.28561014760737</v>
      </c>
      <c r="Q158" s="2">
        <f>IF(O158&gt;C158,1,0)</f>
        <v>0</v>
      </c>
      <c r="R158" s="2">
        <f>IF(O158&gt;0.75*C158,1,0)</f>
        <v>0</v>
      </c>
      <c r="S158" s="2">
        <f>IF(O158&gt;0.5*C158,1,0)</f>
        <v>1</v>
      </c>
      <c r="T158" s="2" t="s">
        <v>145</v>
      </c>
    </row>
    <row r="159" spans="1:20" x14ac:dyDescent="0.2">
      <c r="A159" s="2">
        <v>6248</v>
      </c>
      <c r="B159" s="2" t="s">
        <v>529</v>
      </c>
      <c r="C159" s="2">
        <v>552.29999999999995</v>
      </c>
      <c r="D159" s="20">
        <v>2871522</v>
      </c>
      <c r="E159" s="11">
        <v>25.480657999999998</v>
      </c>
      <c r="F159" s="2">
        <v>5</v>
      </c>
      <c r="G159" s="11">
        <v>36.586433999999997</v>
      </c>
      <c r="H159" s="11">
        <v>17.536434</v>
      </c>
      <c r="I159" s="11">
        <v>23.466206</v>
      </c>
      <c r="J159" s="11">
        <v>17.536434</v>
      </c>
      <c r="K159" s="2">
        <f>IF(J159&lt;E159,1,0)</f>
        <v>1</v>
      </c>
      <c r="L159" s="2" t="str">
        <f>IF(J159=H159,"PTC","ITC")</f>
        <v>PTC</v>
      </c>
      <c r="M159" s="12">
        <v>13.96132922958626</v>
      </c>
      <c r="N159" s="11">
        <f>J159+M159</f>
        <v>31.497763229586262</v>
      </c>
      <c r="O159" s="23">
        <v>314.26771667986975</v>
      </c>
      <c r="P159" s="23">
        <v>314.26771667986975</v>
      </c>
      <c r="Q159" s="2">
        <f>IF(O159&gt;C159,1,0)</f>
        <v>0</v>
      </c>
      <c r="R159" s="2">
        <f>IF(O159&gt;0.75*C159,1,0)</f>
        <v>0</v>
      </c>
      <c r="S159" s="2">
        <f>IF(O159&gt;0.5*C159,1,0)</f>
        <v>1</v>
      </c>
      <c r="T159" s="2" t="s">
        <v>69</v>
      </c>
    </row>
    <row r="160" spans="1:20" x14ac:dyDescent="0.2">
      <c r="A160" s="2">
        <v>6249</v>
      </c>
      <c r="B160" s="2" t="s">
        <v>531</v>
      </c>
      <c r="C160" s="2">
        <v>1260</v>
      </c>
      <c r="D160" s="20">
        <v>3084266</v>
      </c>
      <c r="E160" s="11">
        <v>49.255048000000002</v>
      </c>
      <c r="F160" s="2">
        <v>10</v>
      </c>
      <c r="G160" s="11">
        <v>37.997855999999999</v>
      </c>
      <c r="H160" s="11">
        <v>18.947856000000002</v>
      </c>
      <c r="I160" s="11">
        <v>24.604606</v>
      </c>
      <c r="J160" s="11">
        <v>18.947856000000002</v>
      </c>
      <c r="K160" s="2">
        <f>IF(J160&lt;E160,1,0)</f>
        <v>1</v>
      </c>
      <c r="L160" s="2" t="str">
        <f>IF(J160=H160,"PTC","ITC")</f>
        <v>PTC</v>
      </c>
      <c r="M160" s="12">
        <v>29.653952804330107</v>
      </c>
      <c r="N160" s="11">
        <f>J160+M160</f>
        <v>48.601808804330105</v>
      </c>
      <c r="O160" s="23">
        <v>1287.7562102487693</v>
      </c>
      <c r="P160" s="23">
        <v>1260</v>
      </c>
      <c r="Q160" s="2">
        <f>IF(O160&gt;C160,1,0)</f>
        <v>1</v>
      </c>
      <c r="R160" s="2">
        <f>IF(O160&gt;0.75*C160,1,0)</f>
        <v>1</v>
      </c>
      <c r="S160" s="2">
        <f>IF(O160&gt;0.5*C160,1,0)</f>
        <v>1</v>
      </c>
      <c r="T160" s="2" t="s">
        <v>44</v>
      </c>
    </row>
    <row r="161" spans="1:20" x14ac:dyDescent="0.2">
      <c r="A161" s="2">
        <v>6250</v>
      </c>
      <c r="B161" s="2" t="s">
        <v>533</v>
      </c>
      <c r="C161" s="2">
        <v>763.2</v>
      </c>
      <c r="D161" s="20">
        <v>1303167</v>
      </c>
      <c r="E161" s="11">
        <v>57.81174</v>
      </c>
      <c r="F161" s="2">
        <v>10</v>
      </c>
      <c r="G161" s="11">
        <v>40.848813</v>
      </c>
      <c r="H161" s="11">
        <v>21.798812999999999</v>
      </c>
      <c r="I161" s="11">
        <v>26.214504999999999</v>
      </c>
      <c r="J161" s="11">
        <v>21.798812999999999</v>
      </c>
      <c r="K161" s="2">
        <f>IF(J161&lt;E161,1,0)</f>
        <v>1</v>
      </c>
      <c r="L161" s="2" t="str">
        <f>IF(J161=H161,"PTC","ITC")</f>
        <v>PTC</v>
      </c>
      <c r="M161" s="12">
        <v>42.511082223536974</v>
      </c>
      <c r="N161" s="11">
        <f>J161+M161</f>
        <v>64.309895223536969</v>
      </c>
      <c r="O161" s="23">
        <v>646.53884321351006</v>
      </c>
      <c r="P161" s="23">
        <v>646.53884321351006</v>
      </c>
      <c r="Q161" s="2">
        <f>IF(O161&gt;C161,1,0)</f>
        <v>0</v>
      </c>
      <c r="R161" s="2">
        <f>IF(O161&gt;0.75*C161,1,0)</f>
        <v>1</v>
      </c>
      <c r="S161" s="2">
        <f>IF(O161&gt;0.5*C161,1,0)</f>
        <v>1</v>
      </c>
      <c r="T161" s="2" t="s">
        <v>285</v>
      </c>
    </row>
    <row r="162" spans="1:20" x14ac:dyDescent="0.2">
      <c r="A162" s="2">
        <v>6254</v>
      </c>
      <c r="B162" s="2" t="s">
        <v>534</v>
      </c>
      <c r="C162" s="2">
        <v>725.9</v>
      </c>
      <c r="D162" s="20">
        <v>4175485</v>
      </c>
      <c r="E162" s="11">
        <v>24.526624999999999</v>
      </c>
      <c r="F162" s="2">
        <v>15</v>
      </c>
      <c r="G162" s="11">
        <v>42.622698999999997</v>
      </c>
      <c r="H162" s="11">
        <v>23.572699</v>
      </c>
      <c r="I162" s="11">
        <v>27.172342</v>
      </c>
      <c r="J162" s="11">
        <v>23.572699</v>
      </c>
      <c r="K162" s="2">
        <f>IF(J162&lt;E162,1,0)</f>
        <v>1</v>
      </c>
      <c r="L162" s="2" t="str">
        <f>IF(J162=H162,"PTC","ITC")</f>
        <v>PTC</v>
      </c>
      <c r="M162" s="12">
        <v>12.619255740590612</v>
      </c>
      <c r="N162" s="11">
        <f>J162+M162</f>
        <v>36.19195474059061</v>
      </c>
      <c r="O162" s="23">
        <v>54.872890868728128</v>
      </c>
      <c r="P162" s="23">
        <v>54.872890868728128</v>
      </c>
      <c r="Q162" s="2">
        <f>IF(O162&gt;C162,1,0)</f>
        <v>0</v>
      </c>
      <c r="R162" s="2">
        <f>IF(O162&gt;0.75*C162,1,0)</f>
        <v>0</v>
      </c>
      <c r="S162" s="2">
        <f>IF(O162&gt;0.5*C162,1,0)</f>
        <v>0</v>
      </c>
      <c r="T162" s="2" t="s">
        <v>168</v>
      </c>
    </row>
    <row r="163" spans="1:20" x14ac:dyDescent="0.2">
      <c r="A163" s="2">
        <v>6257</v>
      </c>
      <c r="B163" s="2" t="s">
        <v>536</v>
      </c>
      <c r="C163" s="2">
        <v>3564</v>
      </c>
      <c r="D163" s="20">
        <v>8339312</v>
      </c>
      <c r="E163" s="11">
        <v>47.069932999999999</v>
      </c>
      <c r="F163" s="2">
        <v>10</v>
      </c>
      <c r="G163" s="11">
        <v>38.962336000000001</v>
      </c>
      <c r="H163" s="11">
        <v>19.912336</v>
      </c>
      <c r="I163" s="11">
        <v>25.195945999999999</v>
      </c>
      <c r="J163" s="11">
        <v>19.912336</v>
      </c>
      <c r="K163" s="2">
        <f>IF(J163&lt;E163,1,0)</f>
        <v>1</v>
      </c>
      <c r="L163" s="2" t="str">
        <f>IF(J163=H163,"PTC","ITC")</f>
        <v>PTC</v>
      </c>
      <c r="M163" s="12">
        <v>31.022110907950204</v>
      </c>
      <c r="N163" s="11">
        <f>J163+M163</f>
        <v>50.934446907950203</v>
      </c>
      <c r="O163" s="23">
        <v>3120.0222271346206</v>
      </c>
      <c r="P163" s="23">
        <v>3120.0222271346206</v>
      </c>
      <c r="Q163" s="2">
        <f>IF(O163&gt;C163,1,0)</f>
        <v>0</v>
      </c>
      <c r="R163" s="2">
        <f>IF(O163&gt;0.75*C163,1,0)</f>
        <v>1</v>
      </c>
      <c r="S163" s="2">
        <f>IF(O163&gt;0.5*C163,1,0)</f>
        <v>1</v>
      </c>
      <c r="T163" s="2" t="s">
        <v>106</v>
      </c>
    </row>
    <row r="164" spans="1:20" x14ac:dyDescent="0.2">
      <c r="A164" s="2">
        <v>6264</v>
      </c>
      <c r="B164" s="2" t="s">
        <v>538</v>
      </c>
      <c r="C164" s="2">
        <v>1300</v>
      </c>
      <c r="D164" s="20">
        <v>7132758</v>
      </c>
      <c r="E164" s="11">
        <v>27.848064999999998</v>
      </c>
      <c r="F164" s="2">
        <v>15</v>
      </c>
      <c r="G164" s="11">
        <v>45.125497000000003</v>
      </c>
      <c r="H164" s="11">
        <v>26.075496999999999</v>
      </c>
      <c r="I164" s="11">
        <v>28.828552999999999</v>
      </c>
      <c r="J164" s="11">
        <v>26.075496999999999</v>
      </c>
      <c r="K164" s="2">
        <f>IF(J164&lt;E164,1,0)</f>
        <v>1</v>
      </c>
      <c r="L164" s="2" t="str">
        <f>IF(J164=H164,"PTC","ITC")</f>
        <v>PTC</v>
      </c>
      <c r="M164" s="12">
        <v>13.229692077033876</v>
      </c>
      <c r="N164" s="11">
        <f>J164+M164</f>
        <v>39.305189077033873</v>
      </c>
      <c r="O164" s="23">
        <v>174.17932545839244</v>
      </c>
      <c r="P164" s="23">
        <v>174.17932545839244</v>
      </c>
      <c r="Q164" s="2">
        <f>IF(O164&gt;C164,1,0)</f>
        <v>0</v>
      </c>
      <c r="R164" s="2">
        <f>IF(O164&gt;0.75*C164,1,0)</f>
        <v>0</v>
      </c>
      <c r="S164" s="2">
        <f>IF(O164&gt;0.5*C164,1,0)</f>
        <v>0</v>
      </c>
      <c r="T164" s="2" t="s">
        <v>386</v>
      </c>
    </row>
    <row r="165" spans="1:20" x14ac:dyDescent="0.2">
      <c r="A165" s="2">
        <v>6469</v>
      </c>
      <c r="B165" s="2" t="s">
        <v>539</v>
      </c>
      <c r="C165" s="2">
        <v>954</v>
      </c>
      <c r="D165" s="20">
        <v>5249512</v>
      </c>
      <c r="E165" s="11">
        <v>22.31439</v>
      </c>
      <c r="F165" s="2">
        <v>15</v>
      </c>
      <c r="G165" s="11">
        <v>45.983902999999998</v>
      </c>
      <c r="H165" s="11">
        <v>26.933903000000001</v>
      </c>
      <c r="I165" s="11">
        <v>29.437376</v>
      </c>
      <c r="J165" s="11">
        <v>26.933903000000001</v>
      </c>
      <c r="K165" s="2">
        <f>IF(J165&lt;E165,1,0)</f>
        <v>0</v>
      </c>
      <c r="L165" s="2" t="str">
        <f>IF(J165=H165,"PTC","ITC")</f>
        <v>PTC</v>
      </c>
      <c r="M165" s="12">
        <v>13.191473676029315</v>
      </c>
      <c r="N165" s="11">
        <f>J165+M165</f>
        <v>40.125376676029319</v>
      </c>
      <c r="O165" s="23">
        <v>0</v>
      </c>
      <c r="P165" s="23">
        <v>0</v>
      </c>
      <c r="Q165" s="2">
        <f>IF(O165&gt;C165,1,0)</f>
        <v>0</v>
      </c>
      <c r="R165" s="2">
        <f>IF(O165&gt;0.75*C165,1,0)</f>
        <v>0</v>
      </c>
      <c r="S165" s="2">
        <f>IF(O165&gt;0.5*C165,1,0)</f>
        <v>0</v>
      </c>
      <c r="T165" s="2" t="s">
        <v>301</v>
      </c>
    </row>
    <row r="166" spans="1:20" x14ac:dyDescent="0.2">
      <c r="A166" s="2">
        <v>6481</v>
      </c>
      <c r="B166" s="2" t="s">
        <v>540</v>
      </c>
      <c r="C166" s="2">
        <v>1640</v>
      </c>
      <c r="D166" s="20">
        <v>7580586</v>
      </c>
      <c r="E166" s="11">
        <v>34.379899999999999</v>
      </c>
      <c r="F166" s="2">
        <v>10</v>
      </c>
      <c r="G166" s="11">
        <v>36.057592999999997</v>
      </c>
      <c r="H166" s="11">
        <v>17.007593</v>
      </c>
      <c r="I166" s="11">
        <v>23.014824999999998</v>
      </c>
      <c r="J166" s="11">
        <v>17.007593</v>
      </c>
      <c r="K166" s="2">
        <f>IF(J166&lt;E166,1,0)</f>
        <v>1</v>
      </c>
      <c r="L166" s="2" t="str">
        <f>IF(J166=H166,"PTC","ITC")</f>
        <v>PTC</v>
      </c>
      <c r="M166" s="12">
        <v>15.703806750559917</v>
      </c>
      <c r="N166" s="11">
        <f>J166+M166</f>
        <v>32.71139975055992</v>
      </c>
      <c r="O166" s="23">
        <v>1814.2469915063218</v>
      </c>
      <c r="P166" s="23">
        <v>1640</v>
      </c>
      <c r="Q166" s="2">
        <f>IF(O166&gt;C166,1,0)</f>
        <v>1</v>
      </c>
      <c r="R166" s="2">
        <f>IF(O166&gt;0.75*C166,1,0)</f>
        <v>1</v>
      </c>
      <c r="S166" s="2">
        <f>IF(O166&gt;0.5*C166,1,0)</f>
        <v>1</v>
      </c>
      <c r="T166" s="2" t="s">
        <v>492</v>
      </c>
    </row>
    <row r="167" spans="1:20" x14ac:dyDescent="0.2">
      <c r="A167" s="2">
        <v>6639</v>
      </c>
      <c r="B167" s="2" t="s">
        <v>544</v>
      </c>
      <c r="C167" s="2">
        <v>586</v>
      </c>
      <c r="D167" s="20">
        <v>2386964</v>
      </c>
      <c r="E167" s="11">
        <v>36.360118</v>
      </c>
      <c r="F167" s="2">
        <v>5</v>
      </c>
      <c r="G167" s="11">
        <v>39.711813999999997</v>
      </c>
      <c r="H167" s="11">
        <v>20.661814</v>
      </c>
      <c r="I167" s="11">
        <v>25.504843000000001</v>
      </c>
      <c r="J167" s="11">
        <v>20.661814</v>
      </c>
      <c r="K167" s="2">
        <f>IF(J167&lt;E167,1,0)</f>
        <v>1</v>
      </c>
      <c r="L167" s="2" t="str">
        <f>IF(J167=H167,"PTC","ITC")</f>
        <v>PTC</v>
      </c>
      <c r="M167" s="12">
        <v>17.82032499861749</v>
      </c>
      <c r="N167" s="11">
        <f>J167+M167</f>
        <v>38.482138998617486</v>
      </c>
      <c r="O167" s="23">
        <v>516.21989843247411</v>
      </c>
      <c r="P167" s="23">
        <v>516.21989843247411</v>
      </c>
      <c r="Q167" s="2">
        <f>IF(O167&gt;C167,1,0)</f>
        <v>0</v>
      </c>
      <c r="R167" s="2">
        <f>IF(O167&gt;0.75*C167,1,0)</f>
        <v>1</v>
      </c>
      <c r="S167" s="2">
        <f>IF(O167&gt;0.5*C167,1,0)</f>
        <v>1</v>
      </c>
      <c r="T167" s="2" t="s">
        <v>192</v>
      </c>
    </row>
    <row r="168" spans="1:20" x14ac:dyDescent="0.2">
      <c r="A168" s="2">
        <v>6641</v>
      </c>
      <c r="B168" s="2" t="s">
        <v>547</v>
      </c>
      <c r="C168" s="2">
        <v>1800</v>
      </c>
      <c r="D168" s="20">
        <v>4114039</v>
      </c>
      <c r="E168" s="11">
        <v>38.663463</v>
      </c>
      <c r="F168" s="2">
        <v>15</v>
      </c>
      <c r="G168" s="11">
        <v>38.990867999999999</v>
      </c>
      <c r="H168" s="11">
        <v>19.940867999999998</v>
      </c>
      <c r="I168" s="11">
        <v>25.090107</v>
      </c>
      <c r="J168" s="11">
        <v>19.940867999999998</v>
      </c>
      <c r="K168" s="2">
        <f>IF(J168&lt;E168,1,0)</f>
        <v>1</v>
      </c>
      <c r="L168" s="2" t="str">
        <f>IF(J168=H168,"PTC","ITC")</f>
        <v>PTC</v>
      </c>
      <c r="M168" s="12">
        <v>31.759084442320553</v>
      </c>
      <c r="N168" s="11">
        <f>J168+M168</f>
        <v>51.699952442320551</v>
      </c>
      <c r="O168" s="23">
        <v>1061.1348369694244</v>
      </c>
      <c r="P168" s="23">
        <v>1061.1348369694244</v>
      </c>
      <c r="Q168" s="2">
        <f>IF(O168&gt;C168,1,0)</f>
        <v>0</v>
      </c>
      <c r="R168" s="2">
        <f>IF(O168&gt;0.75*C168,1,0)</f>
        <v>0</v>
      </c>
      <c r="S168" s="2">
        <f>IF(O168&gt;0.5*C168,1,0)</f>
        <v>1</v>
      </c>
      <c r="T168" s="2" t="s">
        <v>426</v>
      </c>
    </row>
    <row r="169" spans="1:20" x14ac:dyDescent="0.2">
      <c r="A169" s="2">
        <v>6664</v>
      </c>
      <c r="B169" s="2" t="s">
        <v>549</v>
      </c>
      <c r="C169" s="2">
        <v>811.9</v>
      </c>
      <c r="D169" s="20">
        <v>4353143</v>
      </c>
      <c r="E169" s="11">
        <v>28.144037999999998</v>
      </c>
      <c r="F169" s="2">
        <v>10</v>
      </c>
      <c r="G169" s="11">
        <v>42.249881000000002</v>
      </c>
      <c r="H169" s="11">
        <v>23.199881000000001</v>
      </c>
      <c r="I169" s="11">
        <v>26.922920999999999</v>
      </c>
      <c r="J169" s="11">
        <v>23.199881000000001</v>
      </c>
      <c r="K169" s="2">
        <f>IF(J169&lt;E169,1,0)</f>
        <v>1</v>
      </c>
      <c r="L169" s="2" t="str">
        <f>IF(J169=H169,"PTC","ITC")</f>
        <v>PTC</v>
      </c>
      <c r="M169" s="12">
        <v>13.53827965127725</v>
      </c>
      <c r="N169" s="11">
        <f>J169+M169</f>
        <v>36.738160651277255</v>
      </c>
      <c r="O169" s="23">
        <v>296.50454453386101</v>
      </c>
      <c r="P169" s="23">
        <v>296.50454453386101</v>
      </c>
      <c r="Q169" s="2">
        <f>IF(O169&gt;C169,1,0)</f>
        <v>0</v>
      </c>
      <c r="R169" s="2">
        <f>IF(O169&gt;0.75*C169,1,0)</f>
        <v>0</v>
      </c>
      <c r="S169" s="2">
        <f>IF(O169&gt;0.5*C169,1,0)</f>
        <v>0</v>
      </c>
      <c r="T169" s="2" t="s">
        <v>168</v>
      </c>
    </row>
    <row r="170" spans="1:20" x14ac:dyDescent="0.2">
      <c r="A170" s="2">
        <v>6761</v>
      </c>
      <c r="B170" s="2" t="s">
        <v>550</v>
      </c>
      <c r="C170" s="2">
        <v>293.60000000000002</v>
      </c>
      <c r="D170" s="20">
        <v>1673655</v>
      </c>
      <c r="E170" s="11">
        <v>29.349747000000001</v>
      </c>
      <c r="F170" s="2">
        <v>10</v>
      </c>
      <c r="G170" s="11">
        <v>36.586433999999997</v>
      </c>
      <c r="H170" s="11">
        <v>17.536434</v>
      </c>
      <c r="I170" s="11">
        <v>23.466206</v>
      </c>
      <c r="J170" s="11">
        <v>17.536434</v>
      </c>
      <c r="K170" s="2">
        <f>IF(J170&lt;E170,1,0)</f>
        <v>1</v>
      </c>
      <c r="L170" s="2" t="str">
        <f>IF(J170=H170,"PTC","ITC")</f>
        <v>PTC</v>
      </c>
      <c r="M170" s="12">
        <v>12.73368156758711</v>
      </c>
      <c r="N170" s="11">
        <f>J170+M170</f>
        <v>30.270115567587112</v>
      </c>
      <c r="O170" s="23">
        <v>272.37910377503033</v>
      </c>
      <c r="P170" s="23">
        <v>272.37910377503033</v>
      </c>
      <c r="Q170" s="2">
        <f>IF(O170&gt;C170,1,0)</f>
        <v>0</v>
      </c>
      <c r="R170" s="2">
        <f>IF(O170&gt;0.75*C170,1,0)</f>
        <v>1</v>
      </c>
      <c r="S170" s="2">
        <f>IF(O170&gt;0.5*C170,1,0)</f>
        <v>1</v>
      </c>
      <c r="T170" s="2" t="s">
        <v>69</v>
      </c>
    </row>
    <row r="171" spans="1:20" x14ac:dyDescent="0.2">
      <c r="A171" s="2">
        <v>6768</v>
      </c>
      <c r="B171" s="2" t="s">
        <v>553</v>
      </c>
      <c r="C171" s="2">
        <v>261</v>
      </c>
      <c r="D171" s="20">
        <v>1713027</v>
      </c>
      <c r="E171" s="11">
        <v>29.471395000000001</v>
      </c>
      <c r="F171" s="2">
        <v>5</v>
      </c>
      <c r="G171" s="11">
        <v>40.554395</v>
      </c>
      <c r="H171" s="11">
        <v>21.504394999999999</v>
      </c>
      <c r="I171" s="11">
        <v>25.845694000000002</v>
      </c>
      <c r="J171" s="11">
        <v>21.504394999999999</v>
      </c>
      <c r="K171" s="2">
        <f>IF(J171&lt;E171,1,0)</f>
        <v>1</v>
      </c>
      <c r="L171" s="2" t="str">
        <f>IF(J171=H171,"PTC","ITC")</f>
        <v>PTC</v>
      </c>
      <c r="M171" s="12">
        <v>11.059619165372176</v>
      </c>
      <c r="N171" s="11">
        <f>J171+M171</f>
        <v>32.564014165372171</v>
      </c>
      <c r="O171" s="23">
        <v>188.01615917848156</v>
      </c>
      <c r="P171" s="23">
        <v>188.01615917848156</v>
      </c>
      <c r="Q171" s="2">
        <f>IF(O171&gt;C171,1,0)</f>
        <v>0</v>
      </c>
      <c r="R171" s="2">
        <f>IF(O171&gt;0.75*C171,1,0)</f>
        <v>0</v>
      </c>
      <c r="S171" s="2">
        <f>IF(O171&gt;0.5*C171,1,0)</f>
        <v>1</v>
      </c>
      <c r="T171" s="2" t="s">
        <v>248</v>
      </c>
    </row>
    <row r="172" spans="1:20" x14ac:dyDescent="0.2">
      <c r="A172" s="2">
        <v>6772</v>
      </c>
      <c r="B172" s="2" t="s">
        <v>557</v>
      </c>
      <c r="C172" s="2">
        <v>446</v>
      </c>
      <c r="D172" s="20">
        <v>834320</v>
      </c>
      <c r="E172" s="11">
        <v>44.218639000000003</v>
      </c>
      <c r="F172" s="2">
        <v>10</v>
      </c>
      <c r="G172" s="11">
        <v>37.827651000000003</v>
      </c>
      <c r="H172" s="11">
        <v>18.777650999999999</v>
      </c>
      <c r="I172" s="11">
        <v>24.279288999999999</v>
      </c>
      <c r="J172" s="11">
        <v>18.777650999999999</v>
      </c>
      <c r="K172" s="2">
        <f>IF(J172&lt;E172,1,0)</f>
        <v>1</v>
      </c>
      <c r="L172" s="2" t="str">
        <f>IF(J172=H172,"PTC","ITC")</f>
        <v>PTC</v>
      </c>
      <c r="M172" s="12">
        <v>38.803069134145176</v>
      </c>
      <c r="N172" s="11">
        <f>J172+M172</f>
        <v>57.580720134145174</v>
      </c>
      <c r="O172" s="23">
        <v>292.4170915968956</v>
      </c>
      <c r="P172" s="23">
        <v>292.4170915968956</v>
      </c>
      <c r="Q172" s="2">
        <f>IF(O172&gt;C172,1,0)</f>
        <v>0</v>
      </c>
      <c r="R172" s="2">
        <f>IF(O172&gt;0.75*C172,1,0)</f>
        <v>0</v>
      </c>
      <c r="S172" s="2">
        <f>IF(O172&gt;0.5*C172,1,0)</f>
        <v>1</v>
      </c>
      <c r="T172" s="2" t="s">
        <v>59</v>
      </c>
    </row>
    <row r="173" spans="1:20" x14ac:dyDescent="0.2">
      <c r="A173" s="2">
        <v>6823</v>
      </c>
      <c r="B173" s="2" t="s">
        <v>560</v>
      </c>
      <c r="C173" s="2">
        <v>509.4</v>
      </c>
      <c r="D173" s="20">
        <v>3053599</v>
      </c>
      <c r="E173" s="11">
        <v>30.684812000000001</v>
      </c>
      <c r="F173" s="2">
        <v>5</v>
      </c>
      <c r="G173" s="11">
        <v>39.711813999999997</v>
      </c>
      <c r="H173" s="11">
        <v>20.661814</v>
      </c>
      <c r="I173" s="11">
        <v>25.504843000000001</v>
      </c>
      <c r="J173" s="11">
        <v>20.661814</v>
      </c>
      <c r="K173" s="2">
        <f>IF(J173&lt;E173,1,0)</f>
        <v>1</v>
      </c>
      <c r="L173" s="2" t="str">
        <f>IF(J173=H173,"PTC","ITC")</f>
        <v>PTC</v>
      </c>
      <c r="M173" s="12">
        <v>12.109070541351368</v>
      </c>
      <c r="N173" s="11">
        <f>J173+M173</f>
        <v>32.770884541351364</v>
      </c>
      <c r="O173" s="23">
        <v>421.64387037324201</v>
      </c>
      <c r="P173" s="23">
        <v>421.64387037324201</v>
      </c>
      <c r="Q173" s="2">
        <f>IF(O173&gt;C173,1,0)</f>
        <v>0</v>
      </c>
      <c r="R173" s="2">
        <f>IF(O173&gt;0.75*C173,1,0)</f>
        <v>1</v>
      </c>
      <c r="S173" s="2">
        <f>IF(O173&gt;0.5*C173,1,0)</f>
        <v>1</v>
      </c>
      <c r="T173" s="2" t="s">
        <v>192</v>
      </c>
    </row>
    <row r="174" spans="1:20" x14ac:dyDescent="0.2">
      <c r="A174" s="2">
        <v>7030</v>
      </c>
      <c r="B174" s="2" t="s">
        <v>562</v>
      </c>
      <c r="C174" s="2">
        <v>349.2</v>
      </c>
      <c r="D174" s="20">
        <v>2337748</v>
      </c>
      <c r="E174" s="11">
        <v>28.350709999999999</v>
      </c>
      <c r="F174" s="2">
        <v>5</v>
      </c>
      <c r="G174" s="11">
        <v>36.579543999999999</v>
      </c>
      <c r="H174" s="11">
        <v>17.529544000000001</v>
      </c>
      <c r="I174" s="11">
        <v>23.572773000000002</v>
      </c>
      <c r="J174" s="11">
        <v>17.529544000000001</v>
      </c>
      <c r="K174" s="2">
        <f>IF(J174&lt;E174,1,0)</f>
        <v>1</v>
      </c>
      <c r="L174" s="2" t="str">
        <f>IF(J174=H174,"PTC","ITC")</f>
        <v>PTC</v>
      </c>
      <c r="M174" s="12">
        <v>10.842774211762771</v>
      </c>
      <c r="N174" s="11">
        <f>J174+M174</f>
        <v>28.372318211762774</v>
      </c>
      <c r="O174" s="23">
        <v>348.5040839242622</v>
      </c>
      <c r="P174" s="23">
        <v>348.5040839242622</v>
      </c>
      <c r="Q174" s="2">
        <f>IF(O174&gt;C174,1,0)</f>
        <v>0</v>
      </c>
      <c r="R174" s="2">
        <f>IF(O174&gt;0.75*C174,1,0)</f>
        <v>1</v>
      </c>
      <c r="S174" s="2">
        <f>IF(O174&gt;0.5*C174,1,0)</f>
        <v>1</v>
      </c>
      <c r="T174" s="2" t="s">
        <v>65</v>
      </c>
    </row>
    <row r="175" spans="1:20" x14ac:dyDescent="0.2">
      <c r="A175" s="2">
        <v>7097</v>
      </c>
      <c r="B175" s="2" t="s">
        <v>564</v>
      </c>
      <c r="C175" s="2">
        <v>1488.5</v>
      </c>
      <c r="D175" s="20">
        <v>7329045</v>
      </c>
      <c r="E175" s="11">
        <v>27.605789000000001</v>
      </c>
      <c r="F175" s="2">
        <v>10</v>
      </c>
      <c r="G175" s="11">
        <v>35.658009999999997</v>
      </c>
      <c r="H175" s="11">
        <v>16.60801</v>
      </c>
      <c r="I175" s="11">
        <v>23.029916</v>
      </c>
      <c r="J175" s="11">
        <v>16.60801</v>
      </c>
      <c r="K175" s="2">
        <f>IF(J175&lt;E175,1,0)</f>
        <v>1</v>
      </c>
      <c r="L175" s="2" t="str">
        <f>IF(J175=H175,"PTC","ITC")</f>
        <v>PTC</v>
      </c>
      <c r="M175" s="12">
        <v>14.742302692915652</v>
      </c>
      <c r="N175" s="11">
        <f>J175+M175</f>
        <v>31.350312692915651</v>
      </c>
      <c r="O175" s="23">
        <v>1110.4230992331084</v>
      </c>
      <c r="P175" s="23">
        <v>1110.4230992331084</v>
      </c>
      <c r="Q175" s="2">
        <f>IF(O175&gt;C175,1,0)</f>
        <v>0</v>
      </c>
      <c r="R175" s="2">
        <f>IF(O175&gt;0.75*C175,1,0)</f>
        <v>0</v>
      </c>
      <c r="S175" s="2">
        <f>IF(O175&gt;0.5*C175,1,0)</f>
        <v>1</v>
      </c>
      <c r="T175" s="2" t="s">
        <v>65</v>
      </c>
    </row>
    <row r="176" spans="1:20" x14ac:dyDescent="0.2">
      <c r="A176" s="2">
        <v>7213</v>
      </c>
      <c r="B176" s="2" t="s">
        <v>567</v>
      </c>
      <c r="C176" s="2">
        <v>848</v>
      </c>
      <c r="D176" s="20">
        <v>892660</v>
      </c>
      <c r="E176" s="11">
        <v>59.613449000000003</v>
      </c>
      <c r="F176" s="2">
        <v>5</v>
      </c>
      <c r="G176" s="11">
        <v>43.877203000000002</v>
      </c>
      <c r="H176" s="11">
        <v>24.827203000000001</v>
      </c>
      <c r="I176" s="11">
        <v>28.024094999999999</v>
      </c>
      <c r="J176" s="11">
        <v>24.827203000000001</v>
      </c>
      <c r="K176" s="2">
        <f>IF(J176&lt;E176,1,0)</f>
        <v>1</v>
      </c>
      <c r="L176" s="2" t="str">
        <f>IF(J176=H176,"PTC","ITC")</f>
        <v>PTC</v>
      </c>
      <c r="M176" s="12">
        <v>68.956252458942942</v>
      </c>
      <c r="N176" s="11">
        <f>J176+M176</f>
        <v>93.783455458942939</v>
      </c>
      <c r="O176" s="23">
        <v>427.78915292770245</v>
      </c>
      <c r="P176" s="23">
        <v>427.78915292770245</v>
      </c>
      <c r="Q176" s="2">
        <f>IF(O176&gt;C176,1,0)</f>
        <v>0</v>
      </c>
      <c r="R176" s="2">
        <f>IF(O176&gt;0.75*C176,1,0)</f>
        <v>0</v>
      </c>
      <c r="S176" s="2">
        <f>IF(O176&gt;0.5*C176,1,0)</f>
        <v>1</v>
      </c>
      <c r="T176" s="2" t="s">
        <v>378</v>
      </c>
    </row>
    <row r="177" spans="1:20" x14ac:dyDescent="0.2">
      <c r="A177" s="2">
        <v>7343</v>
      </c>
      <c r="B177" s="2" t="s">
        <v>569</v>
      </c>
      <c r="C177" s="2">
        <v>695.9</v>
      </c>
      <c r="D177" s="20">
        <v>1448006</v>
      </c>
      <c r="E177" s="11">
        <v>36.869297000000003</v>
      </c>
      <c r="F177" s="2">
        <v>5</v>
      </c>
      <c r="G177" s="11">
        <v>39.366326000000001</v>
      </c>
      <c r="H177" s="11">
        <v>20.316326</v>
      </c>
      <c r="I177" s="11">
        <v>25.171816</v>
      </c>
      <c r="J177" s="11">
        <v>20.316326</v>
      </c>
      <c r="K177" s="2">
        <f>IF(J177&lt;E177,1,0)</f>
        <v>1</v>
      </c>
      <c r="L177" s="2" t="str">
        <f>IF(J177=H177,"PTC","ITC")</f>
        <v>PTC</v>
      </c>
      <c r="M177" s="12">
        <v>34.885130210786421</v>
      </c>
      <c r="N177" s="11">
        <f>J177+M177</f>
        <v>55.201456210786418</v>
      </c>
      <c r="O177" s="23">
        <v>330.20408410645075</v>
      </c>
      <c r="P177" s="23">
        <v>330.20408410645075</v>
      </c>
      <c r="Q177" s="2">
        <f>IF(O177&gt;C177,1,0)</f>
        <v>0</v>
      </c>
      <c r="R177" s="2">
        <f>IF(O177&gt;0.75*C177,1,0)</f>
        <v>0</v>
      </c>
      <c r="S177" s="2">
        <f>IF(O177&gt;0.5*C177,1,0)</f>
        <v>0</v>
      </c>
      <c r="T177" s="2" t="s">
        <v>168</v>
      </c>
    </row>
    <row r="178" spans="1:20" x14ac:dyDescent="0.2">
      <c r="A178" s="2">
        <v>7504</v>
      </c>
      <c r="B178" s="2" t="s">
        <v>570</v>
      </c>
      <c r="C178" s="2">
        <v>90</v>
      </c>
      <c r="D178" s="20">
        <v>615139</v>
      </c>
      <c r="E178" s="11">
        <v>19.288827999999999</v>
      </c>
      <c r="F178" s="2">
        <v>10</v>
      </c>
      <c r="G178" s="11">
        <v>39.382668000000002</v>
      </c>
      <c r="H178" s="11">
        <v>20.332668000000002</v>
      </c>
      <c r="I178" s="11">
        <v>25.268488000000001</v>
      </c>
      <c r="J178" s="11">
        <v>20.332668000000002</v>
      </c>
      <c r="K178" s="2">
        <f>IF(J178&lt;E178,1,0)</f>
        <v>0</v>
      </c>
      <c r="L178" s="2" t="str">
        <f>IF(J178=H178,"PTC","ITC")</f>
        <v>PTC</v>
      </c>
      <c r="M178" s="12">
        <v>10.620210391472495</v>
      </c>
      <c r="N178" s="11">
        <f>J178+M178</f>
        <v>30.952878391472495</v>
      </c>
      <c r="O178" s="23">
        <v>0</v>
      </c>
      <c r="P178" s="23">
        <v>0</v>
      </c>
      <c r="Q178" s="2">
        <f>IF(O178&gt;C178,1,0)</f>
        <v>0</v>
      </c>
      <c r="R178" s="2">
        <f>IF(O178&gt;0.75*C178,1,0)</f>
        <v>0</v>
      </c>
      <c r="S178" s="2">
        <f>IF(O178&gt;0.5*C178,1,0)</f>
        <v>0</v>
      </c>
      <c r="T178" s="2" t="s">
        <v>411</v>
      </c>
    </row>
    <row r="179" spans="1:20" x14ac:dyDescent="0.2">
      <c r="A179" s="2">
        <v>7790</v>
      </c>
      <c r="B179" s="2" t="s">
        <v>572</v>
      </c>
      <c r="C179" s="2">
        <v>499.5</v>
      </c>
      <c r="D179" s="20">
        <v>2916083</v>
      </c>
      <c r="E179" s="11">
        <v>34.526980999999999</v>
      </c>
      <c r="F179" s="2">
        <v>5</v>
      </c>
      <c r="G179" s="11">
        <v>37.465162999999997</v>
      </c>
      <c r="H179" s="11">
        <v>18.415163</v>
      </c>
      <c r="I179" s="11">
        <v>23.987722999999999</v>
      </c>
      <c r="J179" s="11">
        <v>18.415163</v>
      </c>
      <c r="K179" s="2">
        <f>IF(J179&lt;E179,1,0)</f>
        <v>1</v>
      </c>
      <c r="L179" s="2" t="str">
        <f>IF(J179=H179,"PTC","ITC")</f>
        <v>PTC</v>
      </c>
      <c r="M179" s="12">
        <v>12.433674240410852</v>
      </c>
      <c r="N179" s="11">
        <f>J179+M179</f>
        <v>30.848837240410852</v>
      </c>
      <c r="O179" s="23">
        <v>647.26267957291043</v>
      </c>
      <c r="P179" s="23">
        <v>499.5</v>
      </c>
      <c r="Q179" s="2">
        <f>IF(O179&gt;C179,1,0)</f>
        <v>1</v>
      </c>
      <c r="R179" s="2">
        <f>IF(O179&gt;0.75*C179,1,0)</f>
        <v>1</v>
      </c>
      <c r="S179" s="2">
        <f>IF(O179&gt;0.5*C179,1,0)</f>
        <v>1</v>
      </c>
      <c r="T179" s="2" t="s">
        <v>492</v>
      </c>
    </row>
    <row r="180" spans="1:20" x14ac:dyDescent="0.2">
      <c r="A180" s="2">
        <v>7902</v>
      </c>
      <c r="B180" s="2" t="s">
        <v>575</v>
      </c>
      <c r="C180" s="2">
        <v>721</v>
      </c>
      <c r="D180" s="20">
        <v>2689736</v>
      </c>
      <c r="E180" s="11">
        <v>72.064370999999994</v>
      </c>
      <c r="F180" s="2">
        <v>5</v>
      </c>
      <c r="G180" s="11">
        <v>38.814698</v>
      </c>
      <c r="H180" s="11">
        <v>19.764697999999999</v>
      </c>
      <c r="I180" s="11">
        <v>25.014569999999999</v>
      </c>
      <c r="J180" s="11">
        <v>19.764697999999999</v>
      </c>
      <c r="K180" s="2">
        <f>IF(J180&lt;E180,1,0)</f>
        <v>1</v>
      </c>
      <c r="L180" s="2" t="str">
        <f>IF(J180=H180,"PTC","ITC")</f>
        <v>PTC</v>
      </c>
      <c r="M180" s="12">
        <v>19.457609460556725</v>
      </c>
      <c r="N180" s="11">
        <f>J180+M180</f>
        <v>39.222307460556721</v>
      </c>
      <c r="O180" s="23">
        <v>1937.9597733678165</v>
      </c>
      <c r="P180" s="23">
        <v>721</v>
      </c>
      <c r="Q180" s="2">
        <f>IF(O180&gt;C180,1,0)</f>
        <v>1</v>
      </c>
      <c r="R180" s="2">
        <f>IF(O180&gt;0.75*C180,1,0)</f>
        <v>1</v>
      </c>
      <c r="S180" s="2">
        <f>IF(O180&gt;0.5*C180,1,0)</f>
        <v>1</v>
      </c>
      <c r="T180" s="2" t="s">
        <v>65</v>
      </c>
    </row>
    <row r="181" spans="1:20" x14ac:dyDescent="0.2">
      <c r="A181" s="2">
        <v>8023</v>
      </c>
      <c r="B181" s="2" t="s">
        <v>576</v>
      </c>
      <c r="C181" s="2">
        <v>1112</v>
      </c>
      <c r="D181" s="20">
        <v>5906813</v>
      </c>
      <c r="E181" s="11">
        <v>31.069471</v>
      </c>
      <c r="F181" s="2">
        <v>20</v>
      </c>
      <c r="G181" s="11">
        <v>44.407938000000001</v>
      </c>
      <c r="H181" s="11">
        <v>25.357938000000001</v>
      </c>
      <c r="I181" s="11">
        <v>28.303718</v>
      </c>
      <c r="J181" s="11">
        <v>25.357938000000001</v>
      </c>
      <c r="K181" s="2">
        <f>IF(J181&lt;E181,1,0)</f>
        <v>1</v>
      </c>
      <c r="L181" s="2" t="str">
        <f>IF(J181=H181,"PTC","ITC")</f>
        <v>PTC</v>
      </c>
      <c r="M181" s="12">
        <v>13.665182574765783</v>
      </c>
      <c r="N181" s="11">
        <f>J181+M181</f>
        <v>39.023120574765784</v>
      </c>
      <c r="O181" s="23">
        <v>464.77420951903082</v>
      </c>
      <c r="P181" s="23">
        <v>464.77420951903082</v>
      </c>
      <c r="Q181" s="2">
        <f>IF(O181&gt;C181,1,0)</f>
        <v>0</v>
      </c>
      <c r="R181" s="2">
        <f>IF(O181&gt;0.75*C181,1,0)</f>
        <v>0</v>
      </c>
      <c r="S181" s="2">
        <f>IF(O181&gt;0.5*C181,1,0)</f>
        <v>0</v>
      </c>
      <c r="T181" s="2" t="s">
        <v>400</v>
      </c>
    </row>
    <row r="182" spans="1:20" x14ac:dyDescent="0.2">
      <c r="A182" s="2">
        <v>8042</v>
      </c>
      <c r="B182" s="2" t="s">
        <v>578</v>
      </c>
      <c r="C182" s="2">
        <v>2491.1999999999998</v>
      </c>
      <c r="D182" s="20">
        <v>9010016</v>
      </c>
      <c r="E182" s="11">
        <v>39.605367999999999</v>
      </c>
      <c r="F182" s="2">
        <v>15</v>
      </c>
      <c r="G182" s="11">
        <v>38.109853999999999</v>
      </c>
      <c r="H182" s="11">
        <v>19.059854000000001</v>
      </c>
      <c r="I182" s="11">
        <v>24.688542999999999</v>
      </c>
      <c r="J182" s="11">
        <v>19.059854000000001</v>
      </c>
      <c r="K182" s="2">
        <f>IF(J182&lt;E182,1,0)</f>
        <v>1</v>
      </c>
      <c r="L182" s="2" t="str">
        <f>IF(J182=H182,"PTC","ITC")</f>
        <v>PTC</v>
      </c>
      <c r="M182" s="12">
        <v>20.069978455976102</v>
      </c>
      <c r="N182" s="11">
        <f>J182+M182</f>
        <v>39.1298324559761</v>
      </c>
      <c r="O182" s="23">
        <v>2550.2261818015841</v>
      </c>
      <c r="P182" s="23">
        <v>2491.1999999999998</v>
      </c>
      <c r="Q182" s="2">
        <f>IF(O182&gt;C182,1,0)</f>
        <v>1</v>
      </c>
      <c r="R182" s="2">
        <f>IF(O182&gt;0.75*C182,1,0)</f>
        <v>1</v>
      </c>
      <c r="S182" s="2">
        <f>IF(O182&gt;0.5*C182,1,0)</f>
        <v>1</v>
      </c>
      <c r="T182" s="2" t="s">
        <v>285</v>
      </c>
    </row>
    <row r="183" spans="1:20" x14ac:dyDescent="0.2">
      <c r="A183" s="2">
        <v>8066</v>
      </c>
      <c r="B183" s="2" t="s">
        <v>580</v>
      </c>
      <c r="C183" s="2">
        <v>2441.9</v>
      </c>
      <c r="D183" s="20">
        <v>10342840</v>
      </c>
      <c r="E183" s="11">
        <v>40.575029000000001</v>
      </c>
      <c r="F183" s="2">
        <v>15</v>
      </c>
      <c r="G183" s="11">
        <v>38.276955000000001</v>
      </c>
      <c r="H183" s="11">
        <v>19.226955</v>
      </c>
      <c r="I183" s="11">
        <v>24.498840000000001</v>
      </c>
      <c r="J183" s="11">
        <v>19.226955</v>
      </c>
      <c r="K183" s="2">
        <f>IF(J183&lt;E183,1,0)</f>
        <v>1</v>
      </c>
      <c r="L183" s="2" t="str">
        <f>IF(J183=H183,"PTC","ITC")</f>
        <v>PTC</v>
      </c>
      <c r="M183" s="12">
        <v>17.137676546867208</v>
      </c>
      <c r="N183" s="11">
        <f>J183+M183</f>
        <v>36.364631546867209</v>
      </c>
      <c r="O183" s="23">
        <v>3041.8278328065089</v>
      </c>
      <c r="P183" s="23">
        <v>2441.9</v>
      </c>
      <c r="Q183" s="2">
        <f>IF(O183&gt;C183,1,0)</f>
        <v>1</v>
      </c>
      <c r="R183" s="2">
        <f>IF(O183&gt;0.75*C183,1,0)</f>
        <v>1</v>
      </c>
      <c r="S183" s="2">
        <f>IF(O183&gt;0.5*C183,1,0)</f>
        <v>1</v>
      </c>
      <c r="T183" s="2" t="s">
        <v>411</v>
      </c>
    </row>
    <row r="184" spans="1:20" x14ac:dyDescent="0.2">
      <c r="A184" s="2">
        <v>8069</v>
      </c>
      <c r="B184" s="2" t="s">
        <v>583</v>
      </c>
      <c r="C184" s="2">
        <v>1037.3</v>
      </c>
      <c r="D184" s="20">
        <v>6263658</v>
      </c>
      <c r="E184" s="11">
        <v>30.964886</v>
      </c>
      <c r="F184" s="2">
        <v>20</v>
      </c>
      <c r="G184" s="11">
        <v>36.928538000000003</v>
      </c>
      <c r="H184" s="11">
        <v>17.878537999999999</v>
      </c>
      <c r="I184" s="11">
        <v>23.570732</v>
      </c>
      <c r="J184" s="11">
        <v>17.878537999999999</v>
      </c>
      <c r="K184" s="2">
        <f>IF(J184&lt;E184,1,0)</f>
        <v>1</v>
      </c>
      <c r="L184" s="2" t="str">
        <f>IF(J184=H184,"PTC","ITC")</f>
        <v>PTC</v>
      </c>
      <c r="M184" s="12">
        <v>12.020989401400906</v>
      </c>
      <c r="N184" s="11">
        <f>J184+M184</f>
        <v>29.899527401400903</v>
      </c>
      <c r="O184" s="23">
        <v>1129.2305781366924</v>
      </c>
      <c r="P184" s="23">
        <v>1037.3</v>
      </c>
      <c r="Q184" s="2">
        <f>IF(O184&gt;C184,1,0)</f>
        <v>1</v>
      </c>
      <c r="R184" s="2">
        <f>IF(O184&gt;0.75*C184,1,0)</f>
        <v>1</v>
      </c>
      <c r="S184" s="2">
        <f>IF(O184&gt;0.5*C184,1,0)</f>
        <v>1</v>
      </c>
      <c r="T184" s="2" t="s">
        <v>492</v>
      </c>
    </row>
    <row r="185" spans="1:20" x14ac:dyDescent="0.2">
      <c r="A185" s="2">
        <v>8102</v>
      </c>
      <c r="B185" s="2" t="s">
        <v>584</v>
      </c>
      <c r="C185" s="2">
        <v>2600</v>
      </c>
      <c r="D185" s="20">
        <v>13806730</v>
      </c>
      <c r="E185" s="11">
        <v>34.205179999999999</v>
      </c>
      <c r="F185" s="2">
        <v>25</v>
      </c>
      <c r="G185" s="11">
        <v>44.931916999999999</v>
      </c>
      <c r="H185" s="11">
        <v>25.881917000000001</v>
      </c>
      <c r="I185" s="11">
        <v>28.70608</v>
      </c>
      <c r="J185" s="11">
        <v>25.881917000000001</v>
      </c>
      <c r="K185" s="2">
        <f>IF(J185&lt;E185,1,0)</f>
        <v>1</v>
      </c>
      <c r="L185" s="2" t="str">
        <f>IF(J185=H185,"PTC","ITC")</f>
        <v>PTC</v>
      </c>
      <c r="M185" s="12">
        <v>13.669303593247641</v>
      </c>
      <c r="N185" s="11">
        <f>J185+M185</f>
        <v>39.551220593247642</v>
      </c>
      <c r="O185" s="23">
        <v>1583.1446433518354</v>
      </c>
      <c r="P185" s="23">
        <v>1583.1446433518354</v>
      </c>
      <c r="Q185" s="2">
        <f>IF(O185&gt;C185,1,0)</f>
        <v>0</v>
      </c>
      <c r="R185" s="2">
        <f>IF(O185&gt;0.75*C185,1,0)</f>
        <v>0</v>
      </c>
      <c r="S185" s="2">
        <f>IF(O185&gt;0.5*C185,1,0)</f>
        <v>1</v>
      </c>
      <c r="T185" s="2" t="s">
        <v>310</v>
      </c>
    </row>
    <row r="186" spans="1:20" x14ac:dyDescent="0.2">
      <c r="A186" s="2">
        <v>8219</v>
      </c>
      <c r="B186" s="2" t="s">
        <v>585</v>
      </c>
      <c r="C186" s="2">
        <v>207</v>
      </c>
      <c r="D186" s="20">
        <v>1158854</v>
      </c>
      <c r="E186" s="11">
        <v>32.250033000000002</v>
      </c>
      <c r="F186" s="2">
        <v>10</v>
      </c>
      <c r="G186" s="11">
        <v>33.656368999999998</v>
      </c>
      <c r="H186" s="11">
        <v>14.606369000000001</v>
      </c>
      <c r="I186" s="11">
        <v>21.579650999999998</v>
      </c>
      <c r="J186" s="11">
        <v>14.606369000000001</v>
      </c>
      <c r="K186" s="2">
        <f>IF(J186&lt;E186,1,0)</f>
        <v>1</v>
      </c>
      <c r="L186" s="2" t="str">
        <f>IF(J186=H186,"PTC","ITC")</f>
        <v>PTC</v>
      </c>
      <c r="M186" s="12">
        <v>12.965984394928093</v>
      </c>
      <c r="N186" s="11">
        <f>J186+M186</f>
        <v>27.572353394928093</v>
      </c>
      <c r="O186" s="23">
        <v>281.67845102595123</v>
      </c>
      <c r="P186" s="23">
        <v>207</v>
      </c>
      <c r="Q186" s="2">
        <f>IF(O186&gt;C186,1,0)</f>
        <v>1</v>
      </c>
      <c r="R186" s="2">
        <f>IF(O186&gt;0.75*C186,1,0)</f>
        <v>1</v>
      </c>
      <c r="S186" s="2">
        <f>IF(O186&gt;0.5*C186,1,0)</f>
        <v>1</v>
      </c>
      <c r="T186" s="2" t="s">
        <v>69</v>
      </c>
    </row>
    <row r="187" spans="1:20" x14ac:dyDescent="0.2">
      <c r="A187" s="2">
        <v>8222</v>
      </c>
      <c r="B187" s="2" t="s">
        <v>588</v>
      </c>
      <c r="C187" s="2">
        <v>450</v>
      </c>
      <c r="D187" s="20">
        <v>2464159</v>
      </c>
      <c r="E187" s="11">
        <v>36.153846999999999</v>
      </c>
      <c r="F187" s="2">
        <v>10</v>
      </c>
      <c r="G187" s="11">
        <v>45.983902999999998</v>
      </c>
      <c r="H187" s="11">
        <v>26.933903000000001</v>
      </c>
      <c r="I187" s="11">
        <v>29.437376</v>
      </c>
      <c r="J187" s="11">
        <v>26.933903000000001</v>
      </c>
      <c r="K187" s="2">
        <f>IF(J187&lt;E187,1,0)</f>
        <v>1</v>
      </c>
      <c r="L187" s="2" t="str">
        <f>IF(J187=H187,"PTC","ITC")</f>
        <v>PTC</v>
      </c>
      <c r="M187" s="12">
        <v>13.255852402381501</v>
      </c>
      <c r="N187" s="11">
        <f>J187+M187</f>
        <v>40.1897554023815</v>
      </c>
      <c r="O187" s="23">
        <v>312.99191334950348</v>
      </c>
      <c r="P187" s="23">
        <v>312.99191334950348</v>
      </c>
      <c r="Q187" s="2">
        <f>IF(O187&gt;C187,1,0)</f>
        <v>0</v>
      </c>
      <c r="R187" s="2">
        <f>IF(O187&gt;0.75*C187,1,0)</f>
        <v>0</v>
      </c>
      <c r="S187" s="2">
        <f>IF(O187&gt;0.5*C187,1,0)</f>
        <v>1</v>
      </c>
      <c r="T187" s="2" t="s">
        <v>301</v>
      </c>
    </row>
    <row r="188" spans="1:20" x14ac:dyDescent="0.2">
      <c r="A188" s="2">
        <v>8223</v>
      </c>
      <c r="B188" s="2" t="s">
        <v>589</v>
      </c>
      <c r="C188" s="2">
        <v>1765.8</v>
      </c>
      <c r="D188" s="20">
        <v>8127656</v>
      </c>
      <c r="E188" s="11">
        <v>39.444949999999999</v>
      </c>
      <c r="F188" s="2">
        <v>10</v>
      </c>
      <c r="G188" s="11">
        <v>32.316673000000002</v>
      </c>
      <c r="H188" s="11">
        <v>13.266673000000001</v>
      </c>
      <c r="I188" s="11">
        <v>20.669713000000002</v>
      </c>
      <c r="J188" s="11">
        <v>13.266673000000001</v>
      </c>
      <c r="K188" s="2">
        <f>IF(J188&lt;E188,1,0)</f>
        <v>1</v>
      </c>
      <c r="L188" s="2" t="str">
        <f>IF(J188=H188,"PTC","ITC")</f>
        <v>PTC</v>
      </c>
      <c r="M188" s="12">
        <v>15.770304239254219</v>
      </c>
      <c r="N188" s="11">
        <f>J188+M188</f>
        <v>29.03697723925422</v>
      </c>
      <c r="O188" s="23">
        <v>2931.1801219719532</v>
      </c>
      <c r="P188" s="23">
        <v>1765.8</v>
      </c>
      <c r="Q188" s="2">
        <f>IF(O188&gt;C188,1,0)</f>
        <v>1</v>
      </c>
      <c r="R188" s="2">
        <f>IF(O188&gt;0.75*C188,1,0)</f>
        <v>1</v>
      </c>
      <c r="S188" s="2">
        <f>IF(O188&gt;0.5*C188,1,0)</f>
        <v>1</v>
      </c>
      <c r="T188" s="2" t="s">
        <v>37</v>
      </c>
    </row>
    <row r="189" spans="1:20" x14ac:dyDescent="0.2">
      <c r="A189" s="2">
        <v>8224</v>
      </c>
      <c r="B189" s="2" t="s">
        <v>593</v>
      </c>
      <c r="C189" s="2">
        <v>567</v>
      </c>
      <c r="D189" s="20">
        <v>1568146</v>
      </c>
      <c r="E189" s="11">
        <v>48.939582000000001</v>
      </c>
      <c r="F189" s="2">
        <v>10</v>
      </c>
      <c r="G189" s="11">
        <v>39.999673000000001</v>
      </c>
      <c r="H189" s="11">
        <v>20.949673000000001</v>
      </c>
      <c r="I189" s="11">
        <v>25.331852000000001</v>
      </c>
      <c r="J189" s="11">
        <v>20.949673000000001</v>
      </c>
      <c r="K189" s="2">
        <f>IF(J189&lt;E189,1,0)</f>
        <v>1</v>
      </c>
      <c r="L189" s="2" t="str">
        <f>IF(J189=H189,"PTC","ITC")</f>
        <v>PTC</v>
      </c>
      <c r="M189" s="12">
        <v>26.24583761971143</v>
      </c>
      <c r="N189" s="11">
        <f>J189+M189</f>
        <v>47.195510619711428</v>
      </c>
      <c r="O189" s="23">
        <v>604.67791282686801</v>
      </c>
      <c r="P189" s="23">
        <v>567</v>
      </c>
      <c r="Q189" s="2">
        <f>IF(O189&gt;C189,1,0)</f>
        <v>1</v>
      </c>
      <c r="R189" s="2">
        <f>IF(O189&gt;0.75*C189,1,0)</f>
        <v>1</v>
      </c>
      <c r="S189" s="2">
        <f>IF(O189&gt;0.5*C189,1,0)</f>
        <v>1</v>
      </c>
      <c r="T189" s="2" t="s">
        <v>595</v>
      </c>
    </row>
    <row r="190" spans="1:20" x14ac:dyDescent="0.2">
      <c r="A190" s="2">
        <v>8226</v>
      </c>
      <c r="B190" s="2" t="s">
        <v>598</v>
      </c>
      <c r="C190" s="2">
        <v>637</v>
      </c>
      <c r="D190" s="20">
        <v>1379392</v>
      </c>
      <c r="E190" s="11">
        <v>44.420203999999998</v>
      </c>
      <c r="F190" s="2">
        <v>20</v>
      </c>
      <c r="G190" s="11">
        <v>49.359299999999998</v>
      </c>
      <c r="H190" s="11">
        <v>30.3093</v>
      </c>
      <c r="I190" s="11">
        <v>31.425636000000001</v>
      </c>
      <c r="J190" s="11">
        <v>30.3093</v>
      </c>
      <c r="K190" s="2">
        <f>IF(J190&lt;E190,1,0)</f>
        <v>1</v>
      </c>
      <c r="L190" s="2" t="str">
        <f>IF(J190=H190,"PTC","ITC")</f>
        <v>PTC</v>
      </c>
      <c r="M190" s="12">
        <v>33.52089477102956</v>
      </c>
      <c r="N190" s="11">
        <f>J190+M190</f>
        <v>63.830194771029561</v>
      </c>
      <c r="O190" s="23">
        <v>268.15053748769373</v>
      </c>
      <c r="P190" s="23">
        <v>268.15053748769373</v>
      </c>
      <c r="Q190" s="2">
        <f>IF(O190&gt;C190,1,0)</f>
        <v>0</v>
      </c>
      <c r="R190" s="2">
        <f>IF(O190&gt;0.75*C190,1,0)</f>
        <v>0</v>
      </c>
      <c r="S190" s="2">
        <f>IF(O190&gt;0.5*C190,1,0)</f>
        <v>0</v>
      </c>
      <c r="T190" s="2" t="s">
        <v>341</v>
      </c>
    </row>
    <row r="191" spans="1:20" x14ac:dyDescent="0.2">
      <c r="A191" s="2">
        <v>10143</v>
      </c>
      <c r="B191" s="2" t="s">
        <v>600</v>
      </c>
      <c r="C191" s="2">
        <v>118</v>
      </c>
      <c r="D191" s="20">
        <v>643626</v>
      </c>
      <c r="E191" s="11">
        <v>25.308599000000001</v>
      </c>
      <c r="F191" s="2">
        <v>10</v>
      </c>
      <c r="G191" s="11">
        <v>50.681530000000002</v>
      </c>
      <c r="H191" s="11">
        <v>31.631530000000001</v>
      </c>
      <c r="I191" s="11">
        <v>32.172362</v>
      </c>
      <c r="J191" s="11">
        <v>31.631530000000001</v>
      </c>
      <c r="K191" s="2">
        <f>IF(J191&lt;E191,1,0)</f>
        <v>0</v>
      </c>
      <c r="L191" s="2" t="str">
        <f>IF(J191=H191,"PTC","ITC")</f>
        <v>PTC</v>
      </c>
      <c r="M191" s="12">
        <v>13.307984947780234</v>
      </c>
      <c r="N191" s="11">
        <f>J191+M191</f>
        <v>44.939514947780239</v>
      </c>
      <c r="O191" s="23">
        <v>0</v>
      </c>
      <c r="P191" s="23">
        <v>0</v>
      </c>
      <c r="Q191" s="2">
        <f>IF(O191&gt;C191,1,0)</f>
        <v>0</v>
      </c>
      <c r="R191" s="2">
        <f>IF(O191&gt;0.75*C191,1,0)</f>
        <v>0</v>
      </c>
      <c r="S191" s="2">
        <f>IF(O191&gt;0.5*C191,1,0)</f>
        <v>0</v>
      </c>
      <c r="T191" s="2" t="s">
        <v>341</v>
      </c>
    </row>
    <row r="192" spans="1:20" x14ac:dyDescent="0.2">
      <c r="A192" s="2">
        <v>10151</v>
      </c>
      <c r="B192" s="2" t="s">
        <v>604</v>
      </c>
      <c r="C192" s="2">
        <v>95.7</v>
      </c>
      <c r="D192" s="20">
        <v>631409</v>
      </c>
      <c r="E192" s="11">
        <v>31.710591999999998</v>
      </c>
      <c r="F192" s="2">
        <v>15</v>
      </c>
      <c r="G192" s="11">
        <v>47.432501999999999</v>
      </c>
      <c r="H192" s="11">
        <v>28.382501999999999</v>
      </c>
      <c r="I192" s="11">
        <v>30.272887000000001</v>
      </c>
      <c r="J192" s="11">
        <v>28.382501999999999</v>
      </c>
      <c r="K192" s="2">
        <f>IF(J192&lt;E192,1,0)</f>
        <v>1</v>
      </c>
      <c r="L192" s="2" t="str">
        <f>IF(J192=H192,"PTC","ITC")</f>
        <v>PTC</v>
      </c>
      <c r="M192" s="12">
        <v>11.001832865860321</v>
      </c>
      <c r="N192" s="11">
        <f>J192+M192</f>
        <v>39.384334865860318</v>
      </c>
      <c r="O192" s="23">
        <v>28.949555302401315</v>
      </c>
      <c r="P192" s="23">
        <v>28.949555302401315</v>
      </c>
      <c r="Q192" s="2">
        <f>IF(O192&gt;C192,1,0)</f>
        <v>0</v>
      </c>
      <c r="R192" s="2">
        <f>IF(O192&gt;0.75*C192,1,0)</f>
        <v>0</v>
      </c>
      <c r="S192" s="2">
        <f>IF(O192&gt;0.5*C192,1,0)</f>
        <v>0</v>
      </c>
      <c r="T192" s="2" t="s">
        <v>386</v>
      </c>
    </row>
    <row r="193" spans="1:20" x14ac:dyDescent="0.2">
      <c r="A193" s="2">
        <v>10603</v>
      </c>
      <c r="B193" s="2" t="s">
        <v>607</v>
      </c>
      <c r="C193" s="2">
        <v>57.6</v>
      </c>
      <c r="D193" s="20">
        <v>231799</v>
      </c>
      <c r="E193" s="11">
        <v>33.864839000000003</v>
      </c>
      <c r="F193" s="2">
        <v>5</v>
      </c>
      <c r="G193" s="11">
        <v>50.681530000000002</v>
      </c>
      <c r="H193" s="11">
        <v>31.631530000000001</v>
      </c>
      <c r="I193" s="11">
        <v>32.172362</v>
      </c>
      <c r="J193" s="11">
        <v>31.631530000000001</v>
      </c>
      <c r="K193" s="2">
        <f>IF(J193&lt;E193,1,0)</f>
        <v>1</v>
      </c>
      <c r="L193" s="2" t="str">
        <f>IF(J193=H193,"PTC","ITC")</f>
        <v>PTC</v>
      </c>
      <c r="M193" s="12">
        <v>18.03743581292413</v>
      </c>
      <c r="N193" s="11">
        <f>J193+M193</f>
        <v>49.668965812924128</v>
      </c>
      <c r="O193" s="23">
        <v>7.1317559585619446</v>
      </c>
      <c r="P193" s="23">
        <v>7.1317559585619446</v>
      </c>
      <c r="Q193" s="2">
        <f>IF(O193&gt;C193,1,0)</f>
        <v>0</v>
      </c>
      <c r="R193" s="2">
        <f>IF(O193&gt;0.75*C193,1,0)</f>
        <v>0</v>
      </c>
      <c r="S193" s="2">
        <f>IF(O193&gt;0.5*C193,1,0)</f>
        <v>0</v>
      </c>
      <c r="T193" s="2" t="s">
        <v>341</v>
      </c>
    </row>
    <row r="194" spans="1:20" x14ac:dyDescent="0.2">
      <c r="A194" s="2">
        <v>10671</v>
      </c>
      <c r="B194" s="2" t="s">
        <v>609</v>
      </c>
      <c r="C194" s="2">
        <v>350</v>
      </c>
      <c r="D194" s="20">
        <v>1030739</v>
      </c>
      <c r="E194" s="11">
        <v>41.993839999999999</v>
      </c>
      <c r="F194" s="2">
        <v>10</v>
      </c>
      <c r="G194" s="11">
        <v>37.827651000000003</v>
      </c>
      <c r="H194" s="11">
        <v>18.777650999999999</v>
      </c>
      <c r="I194" s="11">
        <v>24.279288999999999</v>
      </c>
      <c r="J194" s="11">
        <v>18.777650999999999</v>
      </c>
      <c r="K194" s="2">
        <f>IF(J194&lt;E194,1,0)</f>
        <v>1</v>
      </c>
      <c r="L194" s="2" t="str">
        <f>IF(J194=H194,"PTC","ITC")</f>
        <v>PTC</v>
      </c>
      <c r="M194" s="12">
        <v>24.648086469998709</v>
      </c>
      <c r="N194" s="11">
        <f>J194+M194</f>
        <v>43.425737469998708</v>
      </c>
      <c r="O194" s="23">
        <v>329.66721935556507</v>
      </c>
      <c r="P194" s="23">
        <v>329.66721935556507</v>
      </c>
      <c r="Q194" s="2">
        <f>IF(O194&gt;C194,1,0)</f>
        <v>0</v>
      </c>
      <c r="R194" s="2">
        <f>IF(O194&gt;0.75*C194,1,0)</f>
        <v>1</v>
      </c>
      <c r="S194" s="2">
        <f>IF(O194&gt;0.5*C194,1,0)</f>
        <v>1</v>
      </c>
      <c r="T194" s="2" t="s">
        <v>59</v>
      </c>
    </row>
    <row r="195" spans="1:20" x14ac:dyDescent="0.2">
      <c r="A195" s="2">
        <v>50611</v>
      </c>
      <c r="B195" s="2" t="s">
        <v>612</v>
      </c>
      <c r="C195" s="2">
        <v>36</v>
      </c>
      <c r="D195" s="20">
        <v>146673</v>
      </c>
      <c r="E195" s="11">
        <v>43.354655000000001</v>
      </c>
      <c r="F195" s="2">
        <v>10</v>
      </c>
      <c r="G195" s="11">
        <v>50.681530000000002</v>
      </c>
      <c r="H195" s="11">
        <v>31.631530000000001</v>
      </c>
      <c r="I195" s="11">
        <v>32.172362</v>
      </c>
      <c r="J195" s="11">
        <v>31.631530000000001</v>
      </c>
      <c r="K195" s="2">
        <f>IF(J195&lt;E195,1,0)</f>
        <v>1</v>
      </c>
      <c r="L195" s="2" t="str">
        <f>IF(J195=H195,"PTC","ITC")</f>
        <v>PTC</v>
      </c>
      <c r="M195" s="12">
        <v>17.816245934834633</v>
      </c>
      <c r="N195" s="11">
        <f>J195+M195</f>
        <v>49.447775934834638</v>
      </c>
      <c r="O195" s="23">
        <v>23.688070792446506</v>
      </c>
      <c r="P195" s="23">
        <v>23.688070792446506</v>
      </c>
      <c r="Q195" s="2">
        <f>IF(O195&gt;C195,1,0)</f>
        <v>0</v>
      </c>
      <c r="R195" s="2">
        <f>IF(O195&gt;0.75*C195,1,0)</f>
        <v>0</v>
      </c>
      <c r="S195" s="2">
        <f>IF(O195&gt;0.5*C195,1,0)</f>
        <v>1</v>
      </c>
      <c r="T195" s="2" t="s">
        <v>341</v>
      </c>
    </row>
    <row r="196" spans="1:20" x14ac:dyDescent="0.2">
      <c r="A196" s="2">
        <v>50776</v>
      </c>
      <c r="B196" s="2" t="s">
        <v>615</v>
      </c>
      <c r="C196" s="2">
        <v>94</v>
      </c>
      <c r="D196" s="20">
        <v>127227</v>
      </c>
      <c r="E196" s="11">
        <v>58.558346999999998</v>
      </c>
      <c r="F196" s="2">
        <v>5</v>
      </c>
      <c r="G196" s="11">
        <v>50.681530000000002</v>
      </c>
      <c r="H196" s="11">
        <v>31.631530000000001</v>
      </c>
      <c r="I196" s="11">
        <v>32.172362</v>
      </c>
      <c r="J196" s="11">
        <v>31.631530000000001</v>
      </c>
      <c r="K196" s="2">
        <f>IF(J196&lt;E196,1,0)</f>
        <v>1</v>
      </c>
      <c r="L196" s="2" t="str">
        <f>IF(J196=H196,"PTC","ITC")</f>
        <v>PTC</v>
      </c>
      <c r="M196" s="12">
        <v>53.630573384580316</v>
      </c>
      <c r="N196" s="11">
        <f>J196+M196</f>
        <v>85.262103384580314</v>
      </c>
      <c r="O196" s="23">
        <v>47.195482447848285</v>
      </c>
      <c r="P196" s="23">
        <v>47.195482447848285</v>
      </c>
      <c r="Q196" s="2">
        <f>IF(O196&gt;C196,1,0)</f>
        <v>0</v>
      </c>
      <c r="R196" s="2">
        <f>IF(O196&gt;0.75*C196,1,0)</f>
        <v>0</v>
      </c>
      <c r="S196" s="2">
        <f>IF(O196&gt;0.5*C196,1,0)</f>
        <v>1</v>
      </c>
      <c r="T196" s="2" t="s">
        <v>341</v>
      </c>
    </row>
    <row r="197" spans="1:20" x14ac:dyDescent="0.2">
      <c r="A197" s="2">
        <v>50974</v>
      </c>
      <c r="B197" s="2" t="s">
        <v>685</v>
      </c>
      <c r="C197" s="2">
        <v>94.7</v>
      </c>
      <c r="D197" s="20">
        <v>305379</v>
      </c>
      <c r="E197" s="11">
        <v>36.269731999999998</v>
      </c>
      <c r="F197" s="2">
        <v>10</v>
      </c>
      <c r="G197" s="11">
        <v>50.681530000000002</v>
      </c>
      <c r="H197" s="11">
        <v>31.631530000000001</v>
      </c>
      <c r="I197" s="11">
        <v>32.172362</v>
      </c>
      <c r="J197" s="11">
        <v>31.631530000000001</v>
      </c>
      <c r="K197" s="2">
        <f>IF(J197&lt;E197,1,0)</f>
        <v>1</v>
      </c>
      <c r="L197" s="2" t="str">
        <f>IF(J197=H197,"PTC","ITC")</f>
        <v>PTC</v>
      </c>
      <c r="M197" s="12">
        <v>22.509957947337572</v>
      </c>
      <c r="N197" s="11">
        <f>J197+M197</f>
        <v>54.141487947337573</v>
      </c>
      <c r="O197" s="23">
        <v>19.51304028064397</v>
      </c>
      <c r="P197" s="23">
        <v>19.51304028064397</v>
      </c>
      <c r="Q197" s="2">
        <f>IF(O197&gt;C197,1,0)</f>
        <v>0</v>
      </c>
      <c r="R197" s="2">
        <f>IF(O197&gt;0.75*C197,1,0)</f>
        <v>0</v>
      </c>
      <c r="S197" s="2">
        <f>IF(O197&gt;0.5*C197,1,0)</f>
        <v>0</v>
      </c>
      <c r="T197" s="2" t="s">
        <v>341</v>
      </c>
    </row>
    <row r="198" spans="1:20" x14ac:dyDescent="0.2">
      <c r="A198" s="2">
        <v>55076</v>
      </c>
      <c r="B198" s="2" t="s">
        <v>620</v>
      </c>
      <c r="C198" s="2">
        <v>513.70000000000005</v>
      </c>
      <c r="D198" s="20">
        <v>2760090</v>
      </c>
      <c r="E198" s="11">
        <v>40.876255</v>
      </c>
      <c r="F198" s="2">
        <v>10</v>
      </c>
      <c r="G198" s="11">
        <v>38.1937</v>
      </c>
      <c r="H198" s="11">
        <v>19.143699999999999</v>
      </c>
      <c r="I198" s="11">
        <v>24.640993000000002</v>
      </c>
      <c r="J198" s="11">
        <v>19.143699999999999</v>
      </c>
      <c r="K198" s="2">
        <f>IF(J198&lt;E198,1,0)</f>
        <v>1</v>
      </c>
      <c r="L198" s="2" t="str">
        <f>IF(J198=H198,"PTC","ITC")</f>
        <v>PTC</v>
      </c>
      <c r="M198" s="12">
        <v>13.509839682039356</v>
      </c>
      <c r="N198" s="11">
        <f>J198+M198</f>
        <v>32.653539682039352</v>
      </c>
      <c r="O198" s="23">
        <v>826.3616621787146</v>
      </c>
      <c r="P198" s="23">
        <v>513.70000000000005</v>
      </c>
      <c r="Q198" s="2">
        <f>IF(O198&gt;C198,1,0)</f>
        <v>1</v>
      </c>
      <c r="R198" s="2">
        <f>IF(O198&gt;0.75*C198,1,0)</f>
        <v>1</v>
      </c>
      <c r="S198" s="2">
        <f>IF(O198&gt;0.5*C198,1,0)</f>
        <v>1</v>
      </c>
      <c r="T198" s="2" t="s">
        <v>461</v>
      </c>
    </row>
    <row r="199" spans="1:20" x14ac:dyDescent="0.2">
      <c r="A199" s="2">
        <v>55749</v>
      </c>
      <c r="B199" s="2" t="s">
        <v>623</v>
      </c>
      <c r="C199" s="2">
        <v>115.7</v>
      </c>
      <c r="D199" s="20">
        <v>481674</v>
      </c>
      <c r="E199" s="11">
        <v>36.113191999999998</v>
      </c>
      <c r="F199" s="2">
        <v>5</v>
      </c>
      <c r="G199" s="11">
        <v>47.674356000000003</v>
      </c>
      <c r="H199" s="11">
        <v>28.624355999999999</v>
      </c>
      <c r="I199" s="11">
        <v>30.429568</v>
      </c>
      <c r="J199" s="11">
        <v>28.624355999999999</v>
      </c>
      <c r="K199" s="2">
        <f>IF(J199&lt;E199,1,0)</f>
        <v>1</v>
      </c>
      <c r="L199" s="2" t="str">
        <f>IF(J199=H199,"PTC","ITC")</f>
        <v>PTC</v>
      </c>
      <c r="M199" s="12">
        <v>17.43588627993207</v>
      </c>
      <c r="N199" s="11">
        <f>J199+M199</f>
        <v>46.060242279932069</v>
      </c>
      <c r="O199" s="23">
        <v>49.693965086263198</v>
      </c>
      <c r="P199" s="23">
        <v>49.693965086263198</v>
      </c>
      <c r="Q199" s="2">
        <f>IF(O199&gt;C199,1,0)</f>
        <v>0</v>
      </c>
      <c r="R199" s="2">
        <f>IF(O199&gt;0.75*C199,1,0)</f>
        <v>0</v>
      </c>
      <c r="S199" s="2">
        <f>IF(O199&gt;0.5*C199,1,0)</f>
        <v>0</v>
      </c>
      <c r="T199" s="2" t="s">
        <v>625</v>
      </c>
    </row>
    <row r="200" spans="1:20" x14ac:dyDescent="0.2">
      <c r="A200" s="2">
        <v>55856</v>
      </c>
      <c r="B200" s="2" t="s">
        <v>629</v>
      </c>
      <c r="C200" s="2">
        <v>1766</v>
      </c>
      <c r="D200" s="20">
        <v>12685740</v>
      </c>
      <c r="E200" s="11">
        <v>20.472259000000001</v>
      </c>
      <c r="F200" s="2">
        <v>15</v>
      </c>
      <c r="G200" s="11">
        <v>41.874654999999997</v>
      </c>
      <c r="H200" s="11">
        <v>22.824655</v>
      </c>
      <c r="I200" s="11">
        <v>26.671889</v>
      </c>
      <c r="J200" s="11">
        <v>22.824655</v>
      </c>
      <c r="K200" s="2">
        <f>IF(J200&lt;E200,1,0)</f>
        <v>0</v>
      </c>
      <c r="L200" s="2" t="str">
        <f>IF(J200=H200,"PTC","ITC")</f>
        <v>PTC</v>
      </c>
      <c r="M200" s="12">
        <v>10.105056972632262</v>
      </c>
      <c r="N200" s="11">
        <f>J200+M200</f>
        <v>32.929711972632262</v>
      </c>
      <c r="O200" s="23">
        <v>0</v>
      </c>
      <c r="P200" s="23">
        <v>0</v>
      </c>
      <c r="Q200" s="2">
        <f>IF(O200&gt;C200,1,0)</f>
        <v>0</v>
      </c>
      <c r="R200" s="2">
        <f>IF(O200&gt;0.75*C200,1,0)</f>
        <v>0</v>
      </c>
      <c r="S200" s="2">
        <f>IF(O200&gt;0.5*C200,1,0)</f>
        <v>0</v>
      </c>
      <c r="T200" s="2" t="s">
        <v>111</v>
      </c>
    </row>
    <row r="201" spans="1:20" x14ac:dyDescent="0.2">
      <c r="A201" s="2">
        <v>56068</v>
      </c>
      <c r="B201" s="2" t="s">
        <v>632</v>
      </c>
      <c r="C201" s="2">
        <v>1402.6</v>
      </c>
      <c r="D201" s="20">
        <v>7703887</v>
      </c>
      <c r="E201" s="11">
        <v>33.589384000000003</v>
      </c>
      <c r="F201" s="2">
        <v>30</v>
      </c>
      <c r="G201" s="11">
        <v>45.558827000000001</v>
      </c>
      <c r="H201" s="11">
        <v>26.508827</v>
      </c>
      <c r="I201" s="11">
        <v>28.886738999999999</v>
      </c>
      <c r="J201" s="11">
        <v>26.508827</v>
      </c>
      <c r="K201" s="2">
        <f>IF(J201&lt;E201,1,0)</f>
        <v>1</v>
      </c>
      <c r="L201" s="2" t="str">
        <f>IF(J201=H201,"PTC","ITC")</f>
        <v>PTC</v>
      </c>
      <c r="M201" s="12">
        <v>13.215627953006061</v>
      </c>
      <c r="N201" s="11">
        <f>J201+M201</f>
        <v>39.72445495300606</v>
      </c>
      <c r="O201" s="23">
        <v>751.47310676773623</v>
      </c>
      <c r="P201" s="23">
        <v>751.47310676773623</v>
      </c>
      <c r="Q201" s="2">
        <f>IF(O201&gt;C201,1,0)</f>
        <v>0</v>
      </c>
      <c r="R201" s="2">
        <f>IF(O201&gt;0.75*C201,1,0)</f>
        <v>0</v>
      </c>
      <c r="S201" s="2">
        <f>IF(O201&gt;0.5*C201,1,0)</f>
        <v>1</v>
      </c>
      <c r="T201" s="2" t="s">
        <v>400</v>
      </c>
    </row>
    <row r="202" spans="1:20" x14ac:dyDescent="0.2">
      <c r="A202" s="2">
        <v>56224</v>
      </c>
      <c r="B202" s="2" t="s">
        <v>633</v>
      </c>
      <c r="C202" s="2">
        <v>242</v>
      </c>
      <c r="D202" s="20">
        <v>1192341</v>
      </c>
      <c r="E202" s="11">
        <v>46.971739999999997</v>
      </c>
      <c r="F202" s="2">
        <v>5</v>
      </c>
      <c r="G202" s="11">
        <v>39.999673000000001</v>
      </c>
      <c r="H202" s="11">
        <v>20.949673000000001</v>
      </c>
      <c r="I202" s="11">
        <v>25.331852000000001</v>
      </c>
      <c r="J202" s="11">
        <v>20.949673000000001</v>
      </c>
      <c r="K202" s="2">
        <f>IF(J202&lt;E202,1,0)</f>
        <v>1</v>
      </c>
      <c r="L202" s="2" t="str">
        <f>IF(J202=H202,"PTC","ITC")</f>
        <v>PTC</v>
      </c>
      <c r="M202" s="12">
        <v>14.732578415067502</v>
      </c>
      <c r="N202" s="11">
        <f>J202+M202</f>
        <v>35.682251415067505</v>
      </c>
      <c r="O202" s="23">
        <v>427.44318053922581</v>
      </c>
      <c r="P202" s="23">
        <v>242</v>
      </c>
      <c r="Q202" s="2">
        <f>IF(O202&gt;C202,1,0)</f>
        <v>1</v>
      </c>
      <c r="R202" s="2">
        <f>IF(O202&gt;0.75*C202,1,0)</f>
        <v>1</v>
      </c>
      <c r="S202" s="2">
        <f>IF(O202&gt;0.5*C202,1,0)</f>
        <v>1</v>
      </c>
      <c r="T202" s="2" t="s">
        <v>595</v>
      </c>
    </row>
    <row r="203" spans="1:20" x14ac:dyDescent="0.2">
      <c r="A203" s="2">
        <v>56456</v>
      </c>
      <c r="B203" s="2" t="s">
        <v>636</v>
      </c>
      <c r="C203" s="2">
        <v>720</v>
      </c>
      <c r="D203" s="20">
        <v>4046219</v>
      </c>
      <c r="E203" s="11">
        <v>32.148300999999996</v>
      </c>
      <c r="F203" s="2">
        <v>10</v>
      </c>
      <c r="G203" s="11">
        <v>39.064410000000002</v>
      </c>
      <c r="H203" s="11">
        <v>20.014410000000002</v>
      </c>
      <c r="I203" s="11">
        <v>25.148163</v>
      </c>
      <c r="J203" s="11">
        <v>20.014410000000002</v>
      </c>
      <c r="K203" s="2">
        <f>IF(J203&lt;E203,1,0)</f>
        <v>1</v>
      </c>
      <c r="L203" s="2" t="str">
        <f>IF(J203=H203,"PTC","ITC")</f>
        <v>PTC</v>
      </c>
      <c r="M203" s="12">
        <v>12.916563537465469</v>
      </c>
      <c r="N203" s="11">
        <f>J203+M203</f>
        <v>32.930973537465469</v>
      </c>
      <c r="O203" s="23">
        <v>676.37197459366041</v>
      </c>
      <c r="P203" s="23">
        <v>676.37197459366041</v>
      </c>
      <c r="Q203" s="2">
        <f>IF(O203&gt;C203,1,0)</f>
        <v>0</v>
      </c>
      <c r="R203" s="2">
        <f>IF(O203&gt;0.75*C203,1,0)</f>
        <v>1</v>
      </c>
      <c r="S203" s="2">
        <f>IF(O203&gt;0.5*C203,1,0)</f>
        <v>1</v>
      </c>
      <c r="T203" s="2" t="s">
        <v>426</v>
      </c>
    </row>
    <row r="204" spans="1:20" x14ac:dyDescent="0.2">
      <c r="A204" s="2">
        <v>56564</v>
      </c>
      <c r="B204" s="2" t="s">
        <v>640</v>
      </c>
      <c r="C204" s="2">
        <v>609</v>
      </c>
      <c r="D204" s="20">
        <v>3421595</v>
      </c>
      <c r="E204" s="11">
        <v>32.240124000000002</v>
      </c>
      <c r="F204" s="2">
        <v>5</v>
      </c>
      <c r="G204" s="11">
        <v>38.990867999999999</v>
      </c>
      <c r="H204" s="11">
        <v>19.940867999999998</v>
      </c>
      <c r="I204" s="11">
        <v>25.090107</v>
      </c>
      <c r="J204" s="11">
        <v>19.940867999999998</v>
      </c>
      <c r="K204" s="2">
        <f>IF(J204&lt;E204,1,0)</f>
        <v>1</v>
      </c>
      <c r="L204" s="2" t="str">
        <f>IF(J204=H204,"PTC","ITC")</f>
        <v>PTC</v>
      </c>
      <c r="M204" s="12">
        <v>12.919703986006526</v>
      </c>
      <c r="N204" s="11">
        <f>J204+M204</f>
        <v>32.860571986006526</v>
      </c>
      <c r="O204" s="23">
        <v>579.75375252968422</v>
      </c>
      <c r="P204" s="23">
        <v>579.75375252968422</v>
      </c>
      <c r="Q204" s="2">
        <f>IF(O204&gt;C204,1,0)</f>
        <v>0</v>
      </c>
      <c r="R204" s="2">
        <f>IF(O204&gt;0.75*C204,1,0)</f>
        <v>1</v>
      </c>
      <c r="S204" s="2">
        <f>IF(O204&gt;0.5*C204,1,0)</f>
        <v>1</v>
      </c>
      <c r="T204" s="2" t="s">
        <v>426</v>
      </c>
    </row>
    <row r="205" spans="1:20" x14ac:dyDescent="0.2">
      <c r="A205" s="2">
        <v>56609</v>
      </c>
      <c r="B205" s="2" t="s">
        <v>642</v>
      </c>
      <c r="C205" s="2">
        <v>483.7</v>
      </c>
      <c r="D205" s="20">
        <v>2943791</v>
      </c>
      <c r="E205" s="11">
        <v>16.641513</v>
      </c>
      <c r="F205" s="2">
        <v>5</v>
      </c>
      <c r="G205" s="11">
        <v>39.382668000000002</v>
      </c>
      <c r="H205" s="11">
        <v>20.332668000000002</v>
      </c>
      <c r="I205" s="11">
        <v>25.268488000000001</v>
      </c>
      <c r="J205" s="11">
        <v>20.332668000000002</v>
      </c>
      <c r="K205" s="2">
        <f>IF(J205&lt;E205,1,0)</f>
        <v>0</v>
      </c>
      <c r="L205" s="2" t="str">
        <f>IF(J205=H205,"PTC","ITC")</f>
        <v>PTC</v>
      </c>
      <c r="M205" s="12">
        <v>11.927048560172921</v>
      </c>
      <c r="N205" s="11">
        <f>J205+M205</f>
        <v>32.259716560172919</v>
      </c>
      <c r="O205" s="23">
        <v>0</v>
      </c>
      <c r="P205" s="23">
        <v>0</v>
      </c>
      <c r="Q205" s="2">
        <f>IF(O205&gt;C205,1,0)</f>
        <v>0</v>
      </c>
      <c r="R205" s="2">
        <f>IF(O205&gt;0.75*C205,1,0)</f>
        <v>0</v>
      </c>
      <c r="S205" s="2">
        <f>IF(O205&gt;0.5*C205,1,0)</f>
        <v>0</v>
      </c>
      <c r="T205" s="2" t="s">
        <v>411</v>
      </c>
    </row>
    <row r="206" spans="1:20" x14ac:dyDescent="0.2">
      <c r="A206" s="2">
        <v>56611</v>
      </c>
      <c r="B206" s="2" t="s">
        <v>643</v>
      </c>
      <c r="C206" s="2">
        <v>1008</v>
      </c>
      <c r="D206" s="20">
        <v>5385695</v>
      </c>
      <c r="E206" s="11">
        <v>29.052415</v>
      </c>
      <c r="F206" s="2">
        <v>10</v>
      </c>
      <c r="G206" s="11">
        <v>36.579543999999999</v>
      </c>
      <c r="H206" s="11">
        <v>17.529544000000001</v>
      </c>
      <c r="I206" s="11">
        <v>23.572773000000002</v>
      </c>
      <c r="J206" s="11">
        <v>17.529544000000001</v>
      </c>
      <c r="K206" s="2">
        <f>IF(J206&lt;E206,1,0)</f>
        <v>1</v>
      </c>
      <c r="L206" s="2" t="str">
        <f>IF(J206=H206,"PTC","ITC")</f>
        <v>PTC</v>
      </c>
      <c r="M206" s="12">
        <v>13.585719711197905</v>
      </c>
      <c r="N206" s="11">
        <f>J206+M206</f>
        <v>31.115263711197905</v>
      </c>
      <c r="O206" s="23">
        <v>854.94578154342446</v>
      </c>
      <c r="P206" s="23">
        <v>854.94578154342446</v>
      </c>
      <c r="Q206" s="2">
        <f>IF(O206&gt;C206,1,0)</f>
        <v>0</v>
      </c>
      <c r="R206" s="2">
        <f>IF(O206&gt;0.75*C206,1,0)</f>
        <v>1</v>
      </c>
      <c r="S206" s="2">
        <f>IF(O206&gt;0.5*C206,1,0)</f>
        <v>1</v>
      </c>
      <c r="T206" s="2" t="s">
        <v>65</v>
      </c>
    </row>
    <row r="207" spans="1:20" x14ac:dyDescent="0.2">
      <c r="A207" s="2">
        <v>56671</v>
      </c>
      <c r="B207" s="2" t="s">
        <v>647</v>
      </c>
      <c r="C207" s="2">
        <v>807.5</v>
      </c>
      <c r="D207" s="20">
        <v>5551798</v>
      </c>
      <c r="E207" s="11">
        <v>28.931253000000002</v>
      </c>
      <c r="F207" s="2">
        <v>20</v>
      </c>
      <c r="G207" s="11">
        <v>48.821351</v>
      </c>
      <c r="H207" s="11">
        <v>29.771350999999999</v>
      </c>
      <c r="I207" s="11">
        <v>31.110413000000001</v>
      </c>
      <c r="J207" s="11">
        <v>29.771350999999999</v>
      </c>
      <c r="K207" s="2">
        <f>IF(J207&lt;E207,1,0)</f>
        <v>0</v>
      </c>
      <c r="L207" s="2" t="str">
        <f>IF(J207=H207,"PTC","ITC")</f>
        <v>PTC</v>
      </c>
      <c r="M207" s="12">
        <v>10.557783406384743</v>
      </c>
      <c r="N207" s="11">
        <f>J207+M207</f>
        <v>40.329134406384739</v>
      </c>
      <c r="O207" s="23">
        <v>0</v>
      </c>
      <c r="P207" s="23">
        <v>0</v>
      </c>
      <c r="Q207" s="2">
        <f>IF(O207&gt;C207,1,0)</f>
        <v>0</v>
      </c>
      <c r="R207" s="2">
        <f>IF(O207&gt;0.75*C207,1,0)</f>
        <v>0</v>
      </c>
      <c r="S207" s="2">
        <f>IF(O207&gt;0.5*C207,1,0)</f>
        <v>0</v>
      </c>
      <c r="T207" s="2" t="s">
        <v>386</v>
      </c>
    </row>
    <row r="208" spans="1:20" x14ac:dyDescent="0.2">
      <c r="A208" s="2">
        <v>56786</v>
      </c>
      <c r="B208" s="2" t="s">
        <v>650</v>
      </c>
      <c r="C208" s="2">
        <v>106.2</v>
      </c>
      <c r="D208" s="20">
        <v>171833</v>
      </c>
      <c r="E208" s="11">
        <v>101.38656</v>
      </c>
      <c r="F208" s="2">
        <v>10</v>
      </c>
      <c r="G208" s="11">
        <v>46.108899000000001</v>
      </c>
      <c r="H208" s="11">
        <v>27.058899</v>
      </c>
      <c r="I208" s="11">
        <v>29.463799999999999</v>
      </c>
      <c r="J208" s="11">
        <v>27.058899</v>
      </c>
      <c r="K208" s="2">
        <f>IF(J208&lt;E208,1,0)</f>
        <v>1</v>
      </c>
      <c r="L208" s="2" t="str">
        <f>IF(J208=H208,"PTC","ITC")</f>
        <v>PTC</v>
      </c>
      <c r="M208" s="12">
        <v>44.862329168436794</v>
      </c>
      <c r="N208" s="11">
        <f>J208+M208</f>
        <v>71.921228168436798</v>
      </c>
      <c r="O208" s="23">
        <v>175.95157889821724</v>
      </c>
      <c r="P208" s="23">
        <v>106.2</v>
      </c>
      <c r="Q208" s="2">
        <f>IF(O208&gt;C208,1,0)</f>
        <v>1</v>
      </c>
      <c r="R208" s="2">
        <f>IF(O208&gt;0.75*C208,1,0)</f>
        <v>1</v>
      </c>
      <c r="S208" s="2">
        <f>IF(O208&gt;0.5*C208,1,0)</f>
        <v>1</v>
      </c>
      <c r="T208" s="2" t="s">
        <v>301</v>
      </c>
    </row>
    <row r="209" spans="1:20" x14ac:dyDescent="0.2">
      <c r="A209" s="2">
        <v>56808</v>
      </c>
      <c r="B209" s="2" t="s">
        <v>652</v>
      </c>
      <c r="C209" s="2">
        <v>668</v>
      </c>
      <c r="D209" s="20">
        <v>953703</v>
      </c>
      <c r="E209" s="11">
        <v>50.011966000000001</v>
      </c>
      <c r="F209" s="2">
        <v>15</v>
      </c>
      <c r="G209" s="11">
        <v>42.181123999999997</v>
      </c>
      <c r="H209" s="11">
        <v>23.131124</v>
      </c>
      <c r="I209" s="11">
        <v>27.144497999999999</v>
      </c>
      <c r="J209" s="11">
        <v>23.131124</v>
      </c>
      <c r="K209" s="2">
        <f>IF(J209&lt;E209,1,0)</f>
        <v>1</v>
      </c>
      <c r="L209" s="2" t="str">
        <f>IF(J209=H209,"PTC","ITC")</f>
        <v>PTC</v>
      </c>
      <c r="M209" s="12">
        <v>50.842533912549293</v>
      </c>
      <c r="N209" s="11">
        <f>J209+M209</f>
        <v>73.973657912549299</v>
      </c>
      <c r="O209" s="23">
        <v>353.17677990096951</v>
      </c>
      <c r="P209" s="23">
        <v>353.17677990096951</v>
      </c>
      <c r="Q209" s="2">
        <f>IF(O209&gt;C209,1,0)</f>
        <v>0</v>
      </c>
      <c r="R209" s="2">
        <f>IF(O209&gt;0.75*C209,1,0)</f>
        <v>0</v>
      </c>
      <c r="S209" s="2">
        <f>IF(O209&gt;0.5*C209,1,0)</f>
        <v>1</v>
      </c>
      <c r="T209" s="2" t="s">
        <v>378</v>
      </c>
    </row>
    <row r="210" spans="1:20" x14ac:dyDescent="0.2">
      <c r="A210" t="s">
        <v>654</v>
      </c>
      <c r="B210" s="2" t="s">
        <v>686</v>
      </c>
      <c r="C210" s="3">
        <v>301</v>
      </c>
      <c r="D210" s="21">
        <v>2002439</v>
      </c>
      <c r="E210" s="12">
        <v>27.673002212794</v>
      </c>
      <c r="F210" s="2">
        <v>10</v>
      </c>
      <c r="G210" s="11">
        <v>39.382668000000002</v>
      </c>
      <c r="H210" s="11">
        <v>20.332668000000002</v>
      </c>
      <c r="I210" s="11">
        <v>25.268488000000001</v>
      </c>
      <c r="J210" s="11">
        <v>20.332668000000002</v>
      </c>
      <c r="K210" s="2">
        <f>IF(J210&lt;E210,1,0)</f>
        <v>1</v>
      </c>
      <c r="L210" s="2" t="str">
        <f>IF(J210=H210,"PTC","ITC")</f>
        <v>PTC</v>
      </c>
      <c r="M210" s="12">
        <v>7.4674409757300975</v>
      </c>
      <c r="N210" s="11">
        <f>J210+M210</f>
        <v>27.800108975730097</v>
      </c>
      <c r="O210" s="23">
        <v>202.49357247952324</v>
      </c>
      <c r="P210" s="23">
        <v>202.49357247952324</v>
      </c>
      <c r="Q210" s="2">
        <f>IF(O210&gt;C210,1,0)</f>
        <v>0</v>
      </c>
      <c r="R210" s="2">
        <f>IF(O210&gt;0.75*C210,1,0)</f>
        <v>0</v>
      </c>
      <c r="S210" s="2">
        <f>IF(O210&gt;0.5*C210,1,0)</f>
        <v>1</v>
      </c>
      <c r="T210" s="2" t="s">
        <v>411</v>
      </c>
    </row>
    <row r="211" spans="1:20" x14ac:dyDescent="0.2">
      <c r="A211" t="s">
        <v>657</v>
      </c>
      <c r="B211" t="s">
        <v>658</v>
      </c>
      <c r="C211" s="3">
        <v>1693.5</v>
      </c>
      <c r="D211" s="21">
        <v>10332330</v>
      </c>
      <c r="E211" s="12">
        <v>31.921332822760206</v>
      </c>
      <c r="F211" s="2">
        <v>15</v>
      </c>
      <c r="G211" s="12">
        <v>46.459409999999998</v>
      </c>
      <c r="H211" s="12">
        <v>27.409410000000001</v>
      </c>
      <c r="I211" s="12">
        <v>29.692748000000002</v>
      </c>
      <c r="J211" s="12">
        <v>27.409410000000001</v>
      </c>
      <c r="K211" s="2">
        <f>IF(J211&lt;E211,1,0)</f>
        <v>1</v>
      </c>
      <c r="L211" s="2" t="str">
        <f>IF(J211=H211,"PTC","ITC")</f>
        <v>PTC</v>
      </c>
      <c r="M211" s="12">
        <v>11.573498679968603</v>
      </c>
      <c r="N211" s="11">
        <f>J211+M211</f>
        <v>38.982908679968602</v>
      </c>
      <c r="O211" s="23">
        <v>642.23815727443696</v>
      </c>
      <c r="P211" s="23">
        <v>642.23815727443696</v>
      </c>
      <c r="Q211" s="2">
        <f>IF(O211&gt;C211,1,0)</f>
        <v>0</v>
      </c>
      <c r="R211" s="2">
        <f>IF(O211&gt;0.75*C211,1,0)</f>
        <v>0</v>
      </c>
      <c r="S211" s="2">
        <f>IF(O211&gt;0.5*C211,1,0)</f>
        <v>0</v>
      </c>
      <c r="T211" s="3" t="s">
        <v>625</v>
      </c>
    </row>
    <row r="212" spans="1:20" x14ac:dyDescent="0.2">
      <c r="O212" s="23">
        <f>SUM(O2:O211)</f>
        <v>151289.58519836146</v>
      </c>
      <c r="P212" s="23">
        <f>SUM(P2:P211)</f>
        <v>137379.74678300836</v>
      </c>
      <c r="Q212">
        <f>SUM(Q2:Q211)</f>
        <v>41</v>
      </c>
      <c r="R212">
        <f>SUM(R2:R211)</f>
        <v>88</v>
      </c>
      <c r="S212">
        <f>SUM(S2:S211)</f>
        <v>136</v>
      </c>
    </row>
  </sheetData>
  <autoFilter ref="A1:T212" xr:uid="{0F993346-B4C2-204F-9566-BAB6FD404D64}">
    <sortState xmlns:xlrd2="http://schemas.microsoft.com/office/spreadsheetml/2017/richdata2" ref="A2:T212">
      <sortCondition ref="A1:A21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F8AA-289B-AC4E-BE6C-2022928F8D5E}">
  <dimension ref="A1:L212"/>
  <sheetViews>
    <sheetView workbookViewId="0">
      <selection activeCell="L2" sqref="L2:L211"/>
    </sheetView>
  </sheetViews>
  <sheetFormatPr baseColWidth="10" defaultRowHeight="16" x14ac:dyDescent="0.2"/>
  <cols>
    <col min="1" max="1" width="17.33203125" bestFit="1" customWidth="1"/>
    <col min="2" max="2" width="35.5" bestFit="1" customWidth="1"/>
    <col min="3" max="3" width="16" style="12" customWidth="1"/>
    <col min="4" max="4" width="26" bestFit="1" customWidth="1"/>
    <col min="5" max="5" width="13.6640625" style="12" bestFit="1" customWidth="1"/>
    <col min="6" max="6" width="13" style="12" bestFit="1" customWidth="1"/>
    <col min="7" max="7" width="24" style="12" bestFit="1" customWidth="1"/>
    <col min="8" max="8" width="22.33203125" style="12" bestFit="1" customWidth="1"/>
    <col min="9" max="9" width="18.1640625" bestFit="1" customWidth="1"/>
  </cols>
  <sheetData>
    <row r="1" spans="1:12" ht="51" x14ac:dyDescent="0.2">
      <c r="A1" s="1" t="s">
        <v>0</v>
      </c>
      <c r="B1" s="1" t="s">
        <v>1</v>
      </c>
      <c r="C1" s="17" t="s">
        <v>710</v>
      </c>
      <c r="D1" s="1" t="s">
        <v>713</v>
      </c>
      <c r="E1" s="10" t="s">
        <v>687</v>
      </c>
      <c r="F1" s="10" t="s">
        <v>688</v>
      </c>
      <c r="G1" s="10" t="s">
        <v>692</v>
      </c>
      <c r="H1" s="10" t="s">
        <v>717</v>
      </c>
      <c r="I1" s="1" t="s">
        <v>690</v>
      </c>
      <c r="J1" s="1" t="s">
        <v>691</v>
      </c>
      <c r="K1" s="1" t="s">
        <v>720</v>
      </c>
    </row>
    <row r="2" spans="1:12" x14ac:dyDescent="0.2">
      <c r="A2" s="2">
        <v>3</v>
      </c>
      <c r="B2" s="2" t="s">
        <v>9</v>
      </c>
      <c r="C2" s="11">
        <v>46.630944</v>
      </c>
      <c r="D2" s="2" t="s">
        <v>716</v>
      </c>
      <c r="E2" s="11"/>
      <c r="F2" s="11"/>
      <c r="G2" s="11"/>
      <c r="H2" s="11"/>
      <c r="K2">
        <f>SUM(K1:K1)</f>
        <v>0</v>
      </c>
      <c r="L2">
        <f>(C2-G2)/C2*100</f>
        <v>100</v>
      </c>
    </row>
    <row r="3" spans="1:12" x14ac:dyDescent="0.2">
      <c r="A3" s="2">
        <v>26</v>
      </c>
      <c r="B3" s="2" t="s">
        <v>16</v>
      </c>
      <c r="C3" s="11">
        <v>57.174304999999997</v>
      </c>
      <c r="D3" s="2">
        <v>35</v>
      </c>
      <c r="E3" s="11">
        <v>38.033935999999997</v>
      </c>
      <c r="F3" s="11">
        <v>37.753977999999996</v>
      </c>
      <c r="G3" s="11">
        <v>37.753977999999996</v>
      </c>
      <c r="H3" s="11">
        <v>57.833936000000001</v>
      </c>
      <c r="I3">
        <f>IF(G3&lt;C3,1,0)</f>
        <v>1</v>
      </c>
      <c r="J3" t="str">
        <f>IF(G3=E3,"PTC",IF(G3=F3,"ITC"))</f>
        <v>ITC</v>
      </c>
      <c r="K3">
        <f>IF(J3="PTC",1,0)</f>
        <v>0</v>
      </c>
      <c r="L3">
        <f t="shared" ref="L3:L66" si="0">(C3-G3)/C3*100</f>
        <v>33.966879002726841</v>
      </c>
    </row>
    <row r="4" spans="1:12" x14ac:dyDescent="0.2">
      <c r="A4" s="2">
        <v>59</v>
      </c>
      <c r="B4" s="2" t="s">
        <v>19</v>
      </c>
      <c r="C4" s="11">
        <v>34.888522000000002</v>
      </c>
      <c r="D4" s="2">
        <v>15</v>
      </c>
      <c r="E4" s="11">
        <v>13.987047</v>
      </c>
      <c r="F4" s="11">
        <v>21.731909000000002</v>
      </c>
      <c r="G4" s="11">
        <v>13.987047</v>
      </c>
      <c r="H4" s="11">
        <v>33.787047000000001</v>
      </c>
      <c r="I4">
        <f>IF(G4&lt;C4,1,0)</f>
        <v>1</v>
      </c>
      <c r="J4" t="str">
        <f>IF(G4=E4,"PTC",IF(G4=F4,"ITC"))</f>
        <v>PTC</v>
      </c>
      <c r="K4">
        <f>IF(J4="PTC",1,0)</f>
        <v>1</v>
      </c>
      <c r="L4">
        <f t="shared" si="0"/>
        <v>59.909316307523717</v>
      </c>
    </row>
    <row r="5" spans="1:12" x14ac:dyDescent="0.2">
      <c r="A5" s="2">
        <v>60</v>
      </c>
      <c r="B5" s="2" t="s">
        <v>26</v>
      </c>
      <c r="C5" s="11">
        <v>38.604322000000003</v>
      </c>
      <c r="D5" s="2">
        <v>15</v>
      </c>
      <c r="E5" s="11">
        <v>14.463588</v>
      </c>
      <c r="F5" s="11">
        <v>22.038512999999998</v>
      </c>
      <c r="G5" s="11">
        <v>14.463588</v>
      </c>
      <c r="H5" s="11">
        <v>34.263587999999999</v>
      </c>
      <c r="I5">
        <f>IF(G5&lt;C5,1,0)</f>
        <v>1</v>
      </c>
      <c r="J5" t="str">
        <f>IF(G5=E5,"PTC",IF(G5=F5,"ITC"))</f>
        <v>PTC</v>
      </c>
      <c r="K5">
        <f>IF(J5="PTC",1,0)</f>
        <v>1</v>
      </c>
      <c r="L5">
        <f t="shared" si="0"/>
        <v>62.533759820985843</v>
      </c>
    </row>
    <row r="6" spans="1:12" x14ac:dyDescent="0.2">
      <c r="A6" s="2">
        <v>108</v>
      </c>
      <c r="B6" s="2" t="s">
        <v>30</v>
      </c>
      <c r="C6" s="11">
        <v>27.042224000000001</v>
      </c>
      <c r="D6" s="2">
        <v>15</v>
      </c>
      <c r="E6" s="11">
        <v>16.789666</v>
      </c>
      <c r="F6" s="11">
        <v>23.559087999999999</v>
      </c>
      <c r="G6" s="11">
        <v>16.789666</v>
      </c>
      <c r="H6" s="11">
        <v>36.589666000000001</v>
      </c>
      <c r="I6">
        <f>IF(G6&lt;C6,1,0)</f>
        <v>1</v>
      </c>
      <c r="J6" t="str">
        <f>IF(G6=E6,"PTC",IF(G6=F6,"ITC"))</f>
        <v>PTC</v>
      </c>
      <c r="K6">
        <f>IF(J6="PTC",1,0)</f>
        <v>1</v>
      </c>
      <c r="L6">
        <f t="shared" si="0"/>
        <v>37.913146492684923</v>
      </c>
    </row>
    <row r="7" spans="1:12" x14ac:dyDescent="0.2">
      <c r="A7" s="2">
        <v>113</v>
      </c>
      <c r="B7" s="2" t="s">
        <v>35</v>
      </c>
      <c r="C7" s="11">
        <v>36.137680000000003</v>
      </c>
      <c r="D7" s="2">
        <v>20</v>
      </c>
      <c r="E7" s="11">
        <v>60.607447000000001</v>
      </c>
      <c r="F7" s="11">
        <v>51.684887000000003</v>
      </c>
      <c r="G7" s="11">
        <v>51.684887000000003</v>
      </c>
      <c r="H7" s="11">
        <v>80.407447000000005</v>
      </c>
      <c r="I7">
        <f>IF(G7&lt;C7,1,0)</f>
        <v>0</v>
      </c>
      <c r="J7" t="str">
        <f>IF(G7=E7,"PTC",IF(G7=F7,"ITC"))</f>
        <v>ITC</v>
      </c>
      <c r="K7">
        <f>IF(J7="PTC",1,0)</f>
        <v>0</v>
      </c>
      <c r="L7">
        <f t="shared" si="0"/>
        <v>-43.022150287456192</v>
      </c>
    </row>
    <row r="8" spans="1:12" x14ac:dyDescent="0.2">
      <c r="A8" s="2">
        <v>130</v>
      </c>
      <c r="B8" s="2" t="s">
        <v>41</v>
      </c>
      <c r="C8" s="11">
        <v>40.853217000000001</v>
      </c>
      <c r="D8" s="2" t="s">
        <v>716</v>
      </c>
      <c r="E8" s="11"/>
      <c r="F8" s="11"/>
      <c r="G8" s="11"/>
      <c r="H8" s="11"/>
      <c r="L8">
        <f t="shared" si="0"/>
        <v>100</v>
      </c>
    </row>
    <row r="9" spans="1:12" x14ac:dyDescent="0.2">
      <c r="A9" s="2">
        <v>136</v>
      </c>
      <c r="B9" s="2" t="s">
        <v>47</v>
      </c>
      <c r="C9" s="11">
        <v>34.829185000000003</v>
      </c>
      <c r="D9" s="2" t="s">
        <v>716</v>
      </c>
      <c r="E9" s="11"/>
      <c r="F9" s="11"/>
      <c r="G9" s="11"/>
      <c r="H9" s="11"/>
      <c r="L9">
        <f t="shared" si="0"/>
        <v>100</v>
      </c>
    </row>
    <row r="10" spans="1:12" x14ac:dyDescent="0.2">
      <c r="A10" s="2">
        <v>160</v>
      </c>
      <c r="B10" s="2" t="s">
        <v>52</v>
      </c>
      <c r="C10" s="11">
        <v>41.631756000000003</v>
      </c>
      <c r="D10" s="2">
        <v>20</v>
      </c>
      <c r="E10" s="11">
        <v>75.603819000000001</v>
      </c>
      <c r="F10" s="11">
        <v>61.611542999999998</v>
      </c>
      <c r="G10" s="11">
        <v>61.611542999999998</v>
      </c>
      <c r="H10" s="11">
        <v>95.403818999999999</v>
      </c>
      <c r="I10">
        <f>IF(G10&lt;C10,1,0)</f>
        <v>0</v>
      </c>
      <c r="J10" t="str">
        <f>IF(G10=E10,"PTC",IF(G10=F10,"ITC"))</f>
        <v>ITC</v>
      </c>
      <c r="K10">
        <f>IF(J10="PTC",1,0)</f>
        <v>0</v>
      </c>
      <c r="L10">
        <f t="shared" si="0"/>
        <v>-47.991698932901109</v>
      </c>
    </row>
    <row r="11" spans="1:12" x14ac:dyDescent="0.2">
      <c r="A11" s="2">
        <v>165</v>
      </c>
      <c r="B11" s="2" t="s">
        <v>57</v>
      </c>
      <c r="C11" s="11">
        <v>34.023944</v>
      </c>
      <c r="D11" s="2">
        <v>20</v>
      </c>
      <c r="E11" s="11">
        <v>16.287037999999999</v>
      </c>
      <c r="F11" s="11">
        <v>23.320592999999999</v>
      </c>
      <c r="G11" s="11">
        <v>16.287037999999999</v>
      </c>
      <c r="H11" s="11">
        <v>36.087038</v>
      </c>
      <c r="I11">
        <f>IF(G11&lt;C11,1,0)</f>
        <v>1</v>
      </c>
      <c r="J11" t="str">
        <f>IF(G11=E11,"PTC",IF(G11=F11,"ITC"))</f>
        <v>PTC</v>
      </c>
      <c r="K11">
        <f>IF(J11="PTC",1,0)</f>
        <v>1</v>
      </c>
      <c r="L11">
        <f t="shared" si="0"/>
        <v>52.130658338727578</v>
      </c>
    </row>
    <row r="12" spans="1:12" x14ac:dyDescent="0.2">
      <c r="A12" s="2">
        <v>298</v>
      </c>
      <c r="B12" s="2" t="s">
        <v>62</v>
      </c>
      <c r="C12" s="11">
        <v>40.365343000000003</v>
      </c>
      <c r="D12" s="2">
        <v>45</v>
      </c>
      <c r="E12" s="11">
        <v>21.335225000000001</v>
      </c>
      <c r="F12" s="11">
        <v>26.784597999999999</v>
      </c>
      <c r="G12" s="11">
        <v>21.335225000000001</v>
      </c>
      <c r="H12" s="11">
        <v>41.135224999999998</v>
      </c>
      <c r="I12">
        <f>IF(G12&lt;C12,1,0)</f>
        <v>1</v>
      </c>
      <c r="J12" t="str">
        <f>IF(G12=E12,"PTC",IF(G12=F12,"ITC"))</f>
        <v>PTC</v>
      </c>
      <c r="K12">
        <f>IF(J12="PTC",1,0)</f>
        <v>1</v>
      </c>
      <c r="L12">
        <f t="shared" si="0"/>
        <v>47.144695388814114</v>
      </c>
    </row>
    <row r="13" spans="1:12" x14ac:dyDescent="0.2">
      <c r="A13" s="2">
        <v>470</v>
      </c>
      <c r="B13" s="2" t="s">
        <v>67</v>
      </c>
      <c r="C13" s="11">
        <v>24.685960000000001</v>
      </c>
      <c r="D13" s="2">
        <v>35</v>
      </c>
      <c r="E13" s="11">
        <v>46.298935999999998</v>
      </c>
      <c r="F13" s="11">
        <v>42.569414000000002</v>
      </c>
      <c r="G13" s="11">
        <v>42.569414000000002</v>
      </c>
      <c r="H13" s="11">
        <v>66.098935999999995</v>
      </c>
      <c r="I13">
        <f>IF(G13&lt;C13,1,0)</f>
        <v>0</v>
      </c>
      <c r="J13" t="str">
        <f>IF(G13=E13,"PTC",IF(G13=F13,"ITC"))</f>
        <v>ITC</v>
      </c>
      <c r="K13">
        <f>IF(J13="PTC",1,0)</f>
        <v>0</v>
      </c>
      <c r="L13">
        <f t="shared" si="0"/>
        <v>-72.44382636932086</v>
      </c>
    </row>
    <row r="14" spans="1:12" x14ac:dyDescent="0.2">
      <c r="A14" s="2">
        <v>525</v>
      </c>
      <c r="B14" s="2" t="s">
        <v>73</v>
      </c>
      <c r="C14" s="11">
        <v>32.222093999999998</v>
      </c>
      <c r="D14" s="2">
        <v>25</v>
      </c>
      <c r="E14" s="11">
        <v>69.208095</v>
      </c>
      <c r="F14" s="11">
        <v>57.255980999999998</v>
      </c>
      <c r="G14" s="11">
        <v>57.255980999999998</v>
      </c>
      <c r="H14" s="11">
        <v>89.008094999999997</v>
      </c>
      <c r="I14">
        <f>IF(G14&lt;C14,1,0)</f>
        <v>0</v>
      </c>
      <c r="J14" t="str">
        <f>IF(G14=E14,"PTC",IF(G14=F14,"ITC"))</f>
        <v>ITC</v>
      </c>
      <c r="K14">
        <f>IF(J14="PTC",1,0)</f>
        <v>0</v>
      </c>
      <c r="L14">
        <f t="shared" si="0"/>
        <v>-77.69168260759217</v>
      </c>
    </row>
    <row r="15" spans="1:12" x14ac:dyDescent="0.2">
      <c r="A15" s="2">
        <v>564</v>
      </c>
      <c r="B15" s="2" t="s">
        <v>77</v>
      </c>
      <c r="C15" s="11">
        <v>40.227125000000001</v>
      </c>
      <c r="D15" s="2" t="s">
        <v>716</v>
      </c>
      <c r="E15" s="11"/>
      <c r="F15" s="11"/>
      <c r="G15" s="11"/>
      <c r="H15" s="11"/>
      <c r="L15">
        <f t="shared" si="0"/>
        <v>100</v>
      </c>
    </row>
    <row r="16" spans="1:12" x14ac:dyDescent="0.2">
      <c r="A16" s="2">
        <v>594</v>
      </c>
      <c r="B16" s="2" t="s">
        <v>81</v>
      </c>
      <c r="C16" s="11">
        <v>89.943393999999998</v>
      </c>
      <c r="D16" s="2" t="s">
        <v>716</v>
      </c>
      <c r="E16" s="11"/>
      <c r="F16" s="11"/>
      <c r="G16" s="11"/>
      <c r="H16" s="11"/>
      <c r="L16">
        <f t="shared" si="0"/>
        <v>100</v>
      </c>
    </row>
    <row r="17" spans="1:12" x14ac:dyDescent="0.2">
      <c r="A17" s="2">
        <v>602</v>
      </c>
      <c r="B17" s="2" t="s">
        <v>87</v>
      </c>
      <c r="C17" s="11">
        <v>53.846383000000003</v>
      </c>
      <c r="D17" s="2" t="s">
        <v>716</v>
      </c>
      <c r="E17" s="11"/>
      <c r="F17" s="11"/>
      <c r="G17" s="11"/>
      <c r="H17" s="11"/>
      <c r="L17">
        <f t="shared" si="0"/>
        <v>100</v>
      </c>
    </row>
    <row r="18" spans="1:12" x14ac:dyDescent="0.2">
      <c r="A18" s="2">
        <v>628</v>
      </c>
      <c r="B18" s="2" t="s">
        <v>91</v>
      </c>
      <c r="C18" s="11">
        <v>53.816296999999999</v>
      </c>
      <c r="D18" s="2" t="s">
        <v>716</v>
      </c>
      <c r="E18" s="11"/>
      <c r="F18" s="11"/>
      <c r="G18" s="11"/>
      <c r="H18" s="11"/>
      <c r="L18">
        <f t="shared" si="0"/>
        <v>100</v>
      </c>
    </row>
    <row r="19" spans="1:12" x14ac:dyDescent="0.2">
      <c r="A19" s="2">
        <v>645</v>
      </c>
      <c r="B19" s="2" t="s">
        <v>96</v>
      </c>
      <c r="C19" s="11">
        <v>49.381936000000003</v>
      </c>
      <c r="D19" s="2" t="s">
        <v>716</v>
      </c>
      <c r="E19" s="11"/>
      <c r="F19" s="11"/>
      <c r="G19" s="11"/>
      <c r="H19" s="11"/>
      <c r="L19">
        <f t="shared" si="0"/>
        <v>100</v>
      </c>
    </row>
    <row r="20" spans="1:12" x14ac:dyDescent="0.2">
      <c r="A20" s="2">
        <v>667</v>
      </c>
      <c r="B20" s="2" t="s">
        <v>101</v>
      </c>
      <c r="C20" s="11">
        <v>63.234768000000003</v>
      </c>
      <c r="D20" s="2" t="s">
        <v>716</v>
      </c>
      <c r="E20" s="11"/>
      <c r="F20" s="11"/>
      <c r="G20" s="11"/>
      <c r="H20" s="11"/>
      <c r="L20">
        <f t="shared" si="0"/>
        <v>100</v>
      </c>
    </row>
    <row r="21" spans="1:12" x14ac:dyDescent="0.2">
      <c r="A21" s="2">
        <v>703</v>
      </c>
      <c r="B21" s="2" t="s">
        <v>104</v>
      </c>
      <c r="C21" s="11">
        <v>44.422303999999997</v>
      </c>
      <c r="D21" s="2" t="s">
        <v>716</v>
      </c>
      <c r="E21" s="11"/>
      <c r="F21" s="11"/>
      <c r="G21" s="11"/>
      <c r="H21" s="11"/>
      <c r="L21">
        <f t="shared" si="0"/>
        <v>100</v>
      </c>
    </row>
    <row r="22" spans="1:12" x14ac:dyDescent="0.2">
      <c r="A22" s="2">
        <v>856</v>
      </c>
      <c r="B22" s="2" t="s">
        <v>109</v>
      </c>
      <c r="C22" s="11">
        <v>30.847318999999999</v>
      </c>
      <c r="D22" s="2">
        <v>35</v>
      </c>
      <c r="E22" s="11">
        <v>20.716176000000001</v>
      </c>
      <c r="F22" s="11">
        <v>26.040410000000001</v>
      </c>
      <c r="G22" s="11">
        <v>20.716176000000001</v>
      </c>
      <c r="H22" s="11">
        <v>40.516176000000002</v>
      </c>
      <c r="I22">
        <f>IF(G22&lt;C22,1,0)</f>
        <v>1</v>
      </c>
      <c r="J22" t="str">
        <f>IF(G22=E22,"PTC",IF(G22=F22,"ITC"))</f>
        <v>PTC</v>
      </c>
      <c r="K22">
        <f>IF(J22="PTC",1,0)</f>
        <v>1</v>
      </c>
      <c r="L22">
        <f t="shared" si="0"/>
        <v>32.842863913068101</v>
      </c>
    </row>
    <row r="23" spans="1:12" x14ac:dyDescent="0.2">
      <c r="A23" s="2">
        <v>876</v>
      </c>
      <c r="B23" s="2" t="s">
        <v>115</v>
      </c>
      <c r="C23" s="11">
        <v>38.444926000000002</v>
      </c>
      <c r="D23" s="2">
        <v>25</v>
      </c>
      <c r="E23" s="11">
        <v>19.559858999999999</v>
      </c>
      <c r="F23" s="11">
        <v>25.382709999999999</v>
      </c>
      <c r="G23" s="11">
        <v>19.559858999999999</v>
      </c>
      <c r="H23" s="11">
        <v>39.359859</v>
      </c>
      <c r="I23">
        <f>IF(G23&lt;C23,1,0)</f>
        <v>1</v>
      </c>
      <c r="J23" t="str">
        <f>IF(G23=E23,"PTC",IF(G23=F23,"ITC"))</f>
        <v>PTC</v>
      </c>
      <c r="K23">
        <f>IF(J23="PTC",1,0)</f>
        <v>1</v>
      </c>
      <c r="L23">
        <f t="shared" si="0"/>
        <v>49.122391339757037</v>
      </c>
    </row>
    <row r="24" spans="1:12" x14ac:dyDescent="0.2">
      <c r="A24" s="2">
        <v>879</v>
      </c>
      <c r="B24" s="2" t="s">
        <v>118</v>
      </c>
      <c r="C24" s="11">
        <v>47.104281999999998</v>
      </c>
      <c r="D24" s="2">
        <v>30</v>
      </c>
      <c r="E24" s="11">
        <v>21.370768000000002</v>
      </c>
      <c r="F24" s="11">
        <v>26.463156000000001</v>
      </c>
      <c r="G24" s="11">
        <v>21.370768000000002</v>
      </c>
      <c r="H24" s="11">
        <v>41.170768000000002</v>
      </c>
      <c r="I24">
        <f>IF(G24&lt;C24,1,0)</f>
        <v>1</v>
      </c>
      <c r="J24" t="str">
        <f>IF(G24=E24,"PTC",IF(G24=F24,"ITC"))</f>
        <v>PTC</v>
      </c>
      <c r="K24">
        <f>IF(J24="PTC",1,0)</f>
        <v>1</v>
      </c>
      <c r="L24">
        <f t="shared" si="0"/>
        <v>54.630944167666108</v>
      </c>
    </row>
    <row r="25" spans="1:12" x14ac:dyDescent="0.2">
      <c r="A25" s="2">
        <v>883</v>
      </c>
      <c r="B25" s="2" t="s">
        <v>122</v>
      </c>
      <c r="C25" s="11">
        <v>34.541629</v>
      </c>
      <c r="D25" s="2" t="s">
        <v>716</v>
      </c>
      <c r="E25" s="11"/>
      <c r="F25" s="11"/>
      <c r="G25" s="11"/>
      <c r="H25" s="11"/>
      <c r="L25">
        <f t="shared" si="0"/>
        <v>100</v>
      </c>
    </row>
    <row r="26" spans="1:12" x14ac:dyDescent="0.2">
      <c r="A26" s="2">
        <v>884</v>
      </c>
      <c r="B26" s="2" t="s">
        <v>125</v>
      </c>
      <c r="C26" s="11">
        <v>56.732467</v>
      </c>
      <c r="D26" s="2">
        <v>40</v>
      </c>
      <c r="E26" s="11">
        <v>21.944807999999998</v>
      </c>
      <c r="F26" s="11">
        <v>26.625765000000001</v>
      </c>
      <c r="G26" s="11">
        <v>21.944807999999998</v>
      </c>
      <c r="H26" s="11">
        <v>41.744807999999999</v>
      </c>
      <c r="I26">
        <f>IF(G26&lt;C26,1,0)</f>
        <v>1</v>
      </c>
      <c r="J26" t="str">
        <f>IF(G26=E26,"PTC",IF(G26=F26,"ITC"))</f>
        <v>PTC</v>
      </c>
      <c r="K26">
        <f>IF(J26="PTC",1,0)</f>
        <v>1</v>
      </c>
      <c r="L26">
        <f t="shared" si="0"/>
        <v>61.318784180494049</v>
      </c>
    </row>
    <row r="27" spans="1:12" x14ac:dyDescent="0.2">
      <c r="A27" s="2">
        <v>887</v>
      </c>
      <c r="B27" s="2" t="s">
        <v>127</v>
      </c>
      <c r="C27" s="11">
        <v>34.814216999999999</v>
      </c>
      <c r="D27" s="2">
        <v>45</v>
      </c>
      <c r="E27" s="11">
        <v>23.646186</v>
      </c>
      <c r="F27" s="11">
        <v>28.090164000000001</v>
      </c>
      <c r="G27" s="11">
        <v>23.646186</v>
      </c>
      <c r="H27" s="11">
        <v>43.446185999999997</v>
      </c>
      <c r="I27">
        <f>IF(G27&lt;C27,1,0)</f>
        <v>1</v>
      </c>
      <c r="J27" t="str">
        <f>IF(G27=E27,"PTC",IF(G27=F27,"ITC"))</f>
        <v>PTC</v>
      </c>
      <c r="K27">
        <f>IF(J27="PTC",1,0)</f>
        <v>1</v>
      </c>
      <c r="L27">
        <f t="shared" si="0"/>
        <v>32.078937751206638</v>
      </c>
    </row>
    <row r="28" spans="1:12" x14ac:dyDescent="0.2">
      <c r="A28" s="2">
        <v>889</v>
      </c>
      <c r="B28" s="2" t="s">
        <v>132</v>
      </c>
      <c r="C28" s="11">
        <v>33.580415000000002</v>
      </c>
      <c r="D28" s="2">
        <v>45</v>
      </c>
      <c r="E28" s="11">
        <v>23.275541</v>
      </c>
      <c r="F28" s="11">
        <v>27.807006000000001</v>
      </c>
      <c r="G28" s="11">
        <v>23.275541</v>
      </c>
      <c r="H28" s="11">
        <v>43.075541000000001</v>
      </c>
      <c r="I28">
        <f>IF(G28&lt;C28,1,0)</f>
        <v>1</v>
      </c>
      <c r="J28" t="str">
        <f>IF(G28=E28,"PTC",IF(G28=F28,"ITC"))</f>
        <v>PTC</v>
      </c>
      <c r="K28">
        <f>IF(J28="PTC",1,0)</f>
        <v>1</v>
      </c>
      <c r="L28">
        <f t="shared" si="0"/>
        <v>30.687154997935558</v>
      </c>
    </row>
    <row r="29" spans="1:12" x14ac:dyDescent="0.2">
      <c r="A29" s="2">
        <v>963</v>
      </c>
      <c r="B29" s="2" t="s">
        <v>135</v>
      </c>
      <c r="C29" s="11">
        <v>44.479312</v>
      </c>
      <c r="D29" s="2">
        <v>20</v>
      </c>
      <c r="E29" s="11">
        <v>19.983934999999999</v>
      </c>
      <c r="F29" s="11">
        <v>25.596297</v>
      </c>
      <c r="G29" s="11">
        <v>19.983934999999999</v>
      </c>
      <c r="H29" s="11">
        <v>39.783935</v>
      </c>
      <c r="I29">
        <f>IF(G29&lt;C29,1,0)</f>
        <v>1</v>
      </c>
      <c r="J29" t="str">
        <f>IF(G29=E29,"PTC",IF(G29=F29,"ITC"))</f>
        <v>PTC</v>
      </c>
      <c r="K29">
        <f>IF(J29="PTC",1,0)</f>
        <v>1</v>
      </c>
      <c r="L29">
        <f t="shared" si="0"/>
        <v>55.071393640261348</v>
      </c>
    </row>
    <row r="30" spans="1:12" x14ac:dyDescent="0.2">
      <c r="A30" s="2">
        <v>976</v>
      </c>
      <c r="B30" s="2" t="s">
        <v>139</v>
      </c>
      <c r="C30" s="11">
        <v>33.078299999999999</v>
      </c>
      <c r="D30" s="2">
        <v>15</v>
      </c>
      <c r="E30" s="11">
        <v>21.981932</v>
      </c>
      <c r="F30" s="11">
        <v>26.990402</v>
      </c>
      <c r="G30" s="11">
        <v>21.981932</v>
      </c>
      <c r="H30" s="11">
        <v>41.781931999999998</v>
      </c>
      <c r="I30">
        <f>IF(G30&lt;C30,1,0)</f>
        <v>1</v>
      </c>
      <c r="J30" t="str">
        <f>IF(G30=E30,"PTC",IF(G30=F30,"ITC"))</f>
        <v>PTC</v>
      </c>
      <c r="K30">
        <f>IF(J30="PTC",1,0)</f>
        <v>1</v>
      </c>
      <c r="L30">
        <f t="shared" si="0"/>
        <v>33.545762629881217</v>
      </c>
    </row>
    <row r="31" spans="1:12" x14ac:dyDescent="0.2">
      <c r="A31" s="2">
        <v>983</v>
      </c>
      <c r="B31" s="2" t="s">
        <v>143</v>
      </c>
      <c r="C31" s="11">
        <v>48.079124999999998</v>
      </c>
      <c r="D31" s="2" t="s">
        <v>716</v>
      </c>
      <c r="E31" s="11"/>
      <c r="F31" s="11"/>
      <c r="G31" s="11"/>
      <c r="H31" s="11"/>
      <c r="L31">
        <f t="shared" si="0"/>
        <v>100</v>
      </c>
    </row>
    <row r="32" spans="1:12" x14ac:dyDescent="0.2">
      <c r="A32" s="2">
        <v>994</v>
      </c>
      <c r="B32" s="2" t="s">
        <v>148</v>
      </c>
      <c r="C32" s="11">
        <v>31.637495999999999</v>
      </c>
      <c r="D32" s="2" t="s">
        <v>716</v>
      </c>
      <c r="E32" s="11"/>
      <c r="F32" s="11"/>
      <c r="G32" s="11"/>
      <c r="H32" s="11"/>
      <c r="L32">
        <f t="shared" si="0"/>
        <v>100</v>
      </c>
    </row>
    <row r="33" spans="1:12" x14ac:dyDescent="0.2">
      <c r="A33" s="2">
        <v>997</v>
      </c>
      <c r="B33" s="2" t="s">
        <v>152</v>
      </c>
      <c r="C33" s="11">
        <v>42.917768000000002</v>
      </c>
      <c r="D33" s="2" t="s">
        <v>716</v>
      </c>
      <c r="E33" s="11"/>
      <c r="F33" s="11"/>
      <c r="G33" s="11"/>
      <c r="H33" s="11"/>
      <c r="L33">
        <f t="shared" si="0"/>
        <v>100</v>
      </c>
    </row>
    <row r="34" spans="1:12" x14ac:dyDescent="0.2">
      <c r="A34" s="2">
        <v>1001</v>
      </c>
      <c r="B34" s="2" t="s">
        <v>156</v>
      </c>
      <c r="C34" s="11">
        <v>40.718657</v>
      </c>
      <c r="D34" s="2">
        <v>35</v>
      </c>
      <c r="E34" s="11">
        <v>20.810711000000001</v>
      </c>
      <c r="F34" s="11">
        <v>26.158380000000001</v>
      </c>
      <c r="G34" s="11">
        <v>20.810711000000001</v>
      </c>
      <c r="H34" s="11">
        <v>40.610711000000002</v>
      </c>
      <c r="I34">
        <f t="shared" ref="I34:I45" si="1">IF(G34&lt;C34,1,0)</f>
        <v>1</v>
      </c>
      <c r="J34" t="str">
        <f t="shared" ref="J34:J45" si="2">IF(G34=E34,"PTC",IF(G34=F34,"ITC"))</f>
        <v>PTC</v>
      </c>
      <c r="K34">
        <f t="shared" ref="K34:K45" si="3">IF(J34="PTC",1,0)</f>
        <v>1</v>
      </c>
      <c r="L34">
        <f t="shared" si="0"/>
        <v>48.891460246343584</v>
      </c>
    </row>
    <row r="35" spans="1:12" x14ac:dyDescent="0.2">
      <c r="A35" s="2">
        <v>1012</v>
      </c>
      <c r="B35" s="2" t="s">
        <v>159</v>
      </c>
      <c r="C35" s="11">
        <v>46.221473000000003</v>
      </c>
      <c r="D35" s="2">
        <v>35</v>
      </c>
      <c r="E35" s="11">
        <v>23.844971000000001</v>
      </c>
      <c r="F35" s="11">
        <v>28.340966999999999</v>
      </c>
      <c r="G35" s="11">
        <v>23.844971000000001</v>
      </c>
      <c r="H35" s="11">
        <v>43.644970999999998</v>
      </c>
      <c r="I35">
        <f t="shared" si="1"/>
        <v>1</v>
      </c>
      <c r="J35" t="str">
        <f t="shared" si="2"/>
        <v>PTC</v>
      </c>
      <c r="K35">
        <f t="shared" si="3"/>
        <v>1</v>
      </c>
      <c r="L35">
        <f t="shared" si="0"/>
        <v>48.411486150603636</v>
      </c>
    </row>
    <row r="36" spans="1:12" x14ac:dyDescent="0.2">
      <c r="A36" s="2">
        <v>1040</v>
      </c>
      <c r="B36" s="2" t="s">
        <v>163</v>
      </c>
      <c r="C36" s="11">
        <v>143.84677199999999</v>
      </c>
      <c r="D36" s="2">
        <v>10</v>
      </c>
      <c r="E36" s="11">
        <v>21.081263</v>
      </c>
      <c r="F36" s="11">
        <v>26.537565000000001</v>
      </c>
      <c r="G36" s="11">
        <v>21.081263</v>
      </c>
      <c r="H36" s="11">
        <v>40.881262999999997</v>
      </c>
      <c r="I36">
        <f t="shared" si="1"/>
        <v>1</v>
      </c>
      <c r="J36" t="str">
        <f t="shared" si="2"/>
        <v>PTC</v>
      </c>
      <c r="K36">
        <f t="shared" si="3"/>
        <v>1</v>
      </c>
      <c r="L36">
        <f t="shared" si="0"/>
        <v>85.344639502928842</v>
      </c>
    </row>
    <row r="37" spans="1:12" x14ac:dyDescent="0.2">
      <c r="A37" s="2">
        <v>1047</v>
      </c>
      <c r="B37" s="2" t="s">
        <v>166</v>
      </c>
      <c r="C37" s="11">
        <v>40.580387999999999</v>
      </c>
      <c r="D37" s="2">
        <v>15</v>
      </c>
      <c r="E37" s="11">
        <v>23.380220999999999</v>
      </c>
      <c r="F37" s="11">
        <v>27.739891</v>
      </c>
      <c r="G37" s="11">
        <v>23.380220999999999</v>
      </c>
      <c r="H37" s="11">
        <v>43.180221000000003</v>
      </c>
      <c r="I37">
        <f t="shared" si="1"/>
        <v>1</v>
      </c>
      <c r="J37" t="str">
        <f t="shared" si="2"/>
        <v>PTC</v>
      </c>
      <c r="K37">
        <f t="shared" si="3"/>
        <v>1</v>
      </c>
      <c r="L37">
        <f t="shared" si="0"/>
        <v>42.385417803299468</v>
      </c>
    </row>
    <row r="38" spans="1:12" x14ac:dyDescent="0.2">
      <c r="A38" s="2">
        <v>1073</v>
      </c>
      <c r="B38" s="2" t="s">
        <v>170</v>
      </c>
      <c r="C38" s="11">
        <v>81.423336000000006</v>
      </c>
      <c r="D38" s="2">
        <v>15</v>
      </c>
      <c r="E38" s="11">
        <v>19.246212</v>
      </c>
      <c r="F38" s="11">
        <v>25.075966999999999</v>
      </c>
      <c r="G38" s="11">
        <v>19.246212</v>
      </c>
      <c r="H38" s="11">
        <v>39.046211999999997</v>
      </c>
      <c r="I38">
        <f t="shared" si="1"/>
        <v>1</v>
      </c>
      <c r="J38" t="str">
        <f t="shared" si="2"/>
        <v>PTC</v>
      </c>
      <c r="K38">
        <f t="shared" si="3"/>
        <v>1</v>
      </c>
      <c r="L38">
        <f t="shared" si="0"/>
        <v>76.362781303875835</v>
      </c>
    </row>
    <row r="39" spans="1:12" x14ac:dyDescent="0.2">
      <c r="A39" s="2">
        <v>1082</v>
      </c>
      <c r="B39" s="2" t="s">
        <v>172</v>
      </c>
      <c r="C39" s="11">
        <v>24.706779000000001</v>
      </c>
      <c r="D39" s="2">
        <v>45</v>
      </c>
      <c r="E39" s="11">
        <v>16.498186</v>
      </c>
      <c r="F39" s="11">
        <v>23.314993999999999</v>
      </c>
      <c r="G39" s="11">
        <v>16.498186</v>
      </c>
      <c r="H39" s="11">
        <v>36.298186000000001</v>
      </c>
      <c r="I39">
        <f t="shared" si="1"/>
        <v>1</v>
      </c>
      <c r="J39" t="str">
        <f t="shared" si="2"/>
        <v>PTC</v>
      </c>
      <c r="K39">
        <f t="shared" si="3"/>
        <v>1</v>
      </c>
      <c r="L39">
        <f t="shared" si="0"/>
        <v>33.224051585194495</v>
      </c>
    </row>
    <row r="40" spans="1:12" x14ac:dyDescent="0.2">
      <c r="A40" s="2">
        <v>1091</v>
      </c>
      <c r="B40" s="2" t="s">
        <v>176</v>
      </c>
      <c r="C40" s="11">
        <v>33.420098000000003</v>
      </c>
      <c r="D40" s="2">
        <v>20</v>
      </c>
      <c r="E40" s="11">
        <v>17.216567000000001</v>
      </c>
      <c r="F40" s="11">
        <v>23.780562</v>
      </c>
      <c r="G40" s="11">
        <v>17.216567000000001</v>
      </c>
      <c r="H40" s="11">
        <v>37.016567000000002</v>
      </c>
      <c r="I40">
        <f t="shared" si="1"/>
        <v>1</v>
      </c>
      <c r="J40" t="str">
        <f t="shared" si="2"/>
        <v>PTC</v>
      </c>
      <c r="K40">
        <f t="shared" si="3"/>
        <v>1</v>
      </c>
      <c r="L40">
        <f t="shared" si="0"/>
        <v>48.484391039188459</v>
      </c>
    </row>
    <row r="41" spans="1:12" x14ac:dyDescent="0.2">
      <c r="A41" s="2">
        <v>1104</v>
      </c>
      <c r="B41" s="2" t="s">
        <v>179</v>
      </c>
      <c r="C41" s="11">
        <v>30.306182</v>
      </c>
      <c r="D41" s="2">
        <v>20</v>
      </c>
      <c r="E41" s="11">
        <v>20.115680000000001</v>
      </c>
      <c r="F41" s="11">
        <v>25.614718</v>
      </c>
      <c r="G41" s="11">
        <v>20.115680000000001</v>
      </c>
      <c r="H41" s="11">
        <v>39.915680000000002</v>
      </c>
      <c r="I41">
        <f t="shared" si="1"/>
        <v>1</v>
      </c>
      <c r="J41" t="str">
        <f t="shared" si="2"/>
        <v>PTC</v>
      </c>
      <c r="K41">
        <f t="shared" si="3"/>
        <v>1</v>
      </c>
      <c r="L41">
        <f t="shared" si="0"/>
        <v>33.625159381673349</v>
      </c>
    </row>
    <row r="42" spans="1:12" x14ac:dyDescent="0.2">
      <c r="A42" s="2">
        <v>1167</v>
      </c>
      <c r="B42" s="2" t="s">
        <v>181</v>
      </c>
      <c r="C42" s="11">
        <v>42.514836000000003</v>
      </c>
      <c r="D42" s="2">
        <v>20</v>
      </c>
      <c r="E42" s="11">
        <v>19.656863000000001</v>
      </c>
      <c r="F42" s="11">
        <v>25.305862999999999</v>
      </c>
      <c r="G42" s="11">
        <v>19.656863000000001</v>
      </c>
      <c r="H42" s="11">
        <v>39.456862999999998</v>
      </c>
      <c r="I42">
        <f t="shared" si="1"/>
        <v>1</v>
      </c>
      <c r="J42" t="str">
        <f t="shared" si="2"/>
        <v>PTC</v>
      </c>
      <c r="K42">
        <f t="shared" si="3"/>
        <v>1</v>
      </c>
      <c r="L42">
        <f t="shared" si="0"/>
        <v>53.764697575218214</v>
      </c>
    </row>
    <row r="43" spans="1:12" x14ac:dyDescent="0.2">
      <c r="A43" s="2">
        <v>1241</v>
      </c>
      <c r="B43" s="2" t="s">
        <v>185</v>
      </c>
      <c r="C43" s="11">
        <v>32.692362000000003</v>
      </c>
      <c r="D43" s="2">
        <v>40</v>
      </c>
      <c r="E43" s="11">
        <v>16.114231</v>
      </c>
      <c r="F43" s="11">
        <v>23.185835999999998</v>
      </c>
      <c r="G43" s="11">
        <v>16.114231</v>
      </c>
      <c r="H43" s="11">
        <v>35.914231000000001</v>
      </c>
      <c r="I43">
        <f t="shared" si="1"/>
        <v>1</v>
      </c>
      <c r="J43" t="str">
        <f t="shared" si="2"/>
        <v>PTC</v>
      </c>
      <c r="K43">
        <f t="shared" si="3"/>
        <v>1</v>
      </c>
      <c r="L43">
        <f t="shared" si="0"/>
        <v>50.709492939054087</v>
      </c>
    </row>
    <row r="44" spans="1:12" x14ac:dyDescent="0.2">
      <c r="A44" s="2">
        <v>1250</v>
      </c>
      <c r="B44" s="2" t="s">
        <v>187</v>
      </c>
      <c r="C44" s="11">
        <v>29.506238</v>
      </c>
      <c r="D44" s="2">
        <v>30</v>
      </c>
      <c r="E44" s="11">
        <v>15.836157999999999</v>
      </c>
      <c r="F44" s="11">
        <v>22.989543000000001</v>
      </c>
      <c r="G44" s="11">
        <v>15.836157999999999</v>
      </c>
      <c r="H44" s="11">
        <v>35.636158000000002</v>
      </c>
      <c r="I44">
        <f t="shared" si="1"/>
        <v>1</v>
      </c>
      <c r="J44" t="str">
        <f t="shared" si="2"/>
        <v>PTC</v>
      </c>
      <c r="K44">
        <f t="shared" si="3"/>
        <v>1</v>
      </c>
      <c r="L44">
        <f t="shared" si="0"/>
        <v>46.329457520135236</v>
      </c>
    </row>
    <row r="45" spans="1:12" x14ac:dyDescent="0.2">
      <c r="A45" s="2">
        <v>1355</v>
      </c>
      <c r="B45" s="2" t="s">
        <v>190</v>
      </c>
      <c r="C45" s="11">
        <v>42.896835000000003</v>
      </c>
      <c r="D45" s="2">
        <v>40</v>
      </c>
      <c r="E45" s="11">
        <v>26.480684</v>
      </c>
      <c r="F45" s="11">
        <v>30.132038000000001</v>
      </c>
      <c r="G45" s="11">
        <v>26.480684</v>
      </c>
      <c r="H45" s="11">
        <v>46.280684000000001</v>
      </c>
      <c r="I45">
        <f t="shared" si="1"/>
        <v>1</v>
      </c>
      <c r="J45" t="str">
        <f t="shared" si="2"/>
        <v>PTC</v>
      </c>
      <c r="K45">
        <f t="shared" si="3"/>
        <v>1</v>
      </c>
      <c r="L45">
        <f t="shared" si="0"/>
        <v>38.268909582723296</v>
      </c>
    </row>
    <row r="46" spans="1:12" x14ac:dyDescent="0.2">
      <c r="A46" s="2">
        <v>1356</v>
      </c>
      <c r="B46" s="2" t="s">
        <v>195</v>
      </c>
      <c r="C46" s="11">
        <v>33.498063999999999</v>
      </c>
      <c r="D46" s="2" t="s">
        <v>716</v>
      </c>
      <c r="E46" s="11"/>
      <c r="F46" s="11"/>
      <c r="G46" s="11"/>
      <c r="H46" s="11"/>
      <c r="L46">
        <f t="shared" si="0"/>
        <v>100</v>
      </c>
    </row>
    <row r="47" spans="1:12" x14ac:dyDescent="0.2">
      <c r="A47" s="2">
        <v>1364</v>
      </c>
      <c r="B47" s="2" t="s">
        <v>198</v>
      </c>
      <c r="C47" s="11">
        <v>38.308691000000003</v>
      </c>
      <c r="D47" s="2" t="s">
        <v>716</v>
      </c>
      <c r="E47" s="11"/>
      <c r="F47" s="11"/>
      <c r="G47" s="11"/>
      <c r="H47" s="11"/>
      <c r="L47">
        <f t="shared" si="0"/>
        <v>100</v>
      </c>
    </row>
    <row r="48" spans="1:12" x14ac:dyDescent="0.2">
      <c r="A48" s="2">
        <v>1379</v>
      </c>
      <c r="B48" s="2" t="s">
        <v>201</v>
      </c>
      <c r="C48" s="11">
        <v>41.879401000000001</v>
      </c>
      <c r="D48" s="2" t="s">
        <v>716</v>
      </c>
      <c r="E48" s="11"/>
      <c r="F48" s="11"/>
      <c r="G48" s="11"/>
      <c r="H48" s="11"/>
      <c r="L48">
        <f t="shared" si="0"/>
        <v>100</v>
      </c>
    </row>
    <row r="49" spans="1:12" x14ac:dyDescent="0.2">
      <c r="A49" s="2">
        <v>1384</v>
      </c>
      <c r="B49" s="2" t="s">
        <v>207</v>
      </c>
      <c r="C49" s="11">
        <v>73.921529000000007</v>
      </c>
      <c r="D49" s="2">
        <v>20</v>
      </c>
      <c r="E49" s="11">
        <v>35.239781000000001</v>
      </c>
      <c r="F49" s="11">
        <v>35.862338000000001</v>
      </c>
      <c r="G49" s="11">
        <v>35.239781000000001</v>
      </c>
      <c r="H49" s="11">
        <v>55.039780999999998</v>
      </c>
      <c r="I49">
        <f>IF(G49&lt;C49,1,0)</f>
        <v>1</v>
      </c>
      <c r="J49" t="str">
        <f>IF(G49=E49,"PTC",IF(G49=F49,"ITC"))</f>
        <v>PTC</v>
      </c>
      <c r="K49">
        <f>IF(J49="PTC",1,0)</f>
        <v>1</v>
      </c>
      <c r="L49">
        <f t="shared" si="0"/>
        <v>52.328122163165759</v>
      </c>
    </row>
    <row r="50" spans="1:12" x14ac:dyDescent="0.2">
      <c r="A50" s="2">
        <v>1393</v>
      </c>
      <c r="B50" s="2" t="s">
        <v>210</v>
      </c>
      <c r="C50" s="11">
        <v>43.019316000000003</v>
      </c>
      <c r="D50" s="2">
        <v>30</v>
      </c>
      <c r="E50" s="11">
        <v>28.110285999999999</v>
      </c>
      <c r="F50" s="11">
        <v>31.256056000000001</v>
      </c>
      <c r="G50" s="11">
        <v>28.110285999999999</v>
      </c>
      <c r="H50" s="11">
        <v>47.910285999999999</v>
      </c>
      <c r="I50">
        <f>IF(G50&lt;C50,1,0)</f>
        <v>1</v>
      </c>
      <c r="J50" t="str">
        <f>IF(G50=E50,"PTC",IF(G50=F50,"ITC"))</f>
        <v>PTC</v>
      </c>
      <c r="K50">
        <f>IF(J50="PTC",1,0)</f>
        <v>1</v>
      </c>
      <c r="L50">
        <f t="shared" si="0"/>
        <v>34.656594725959856</v>
      </c>
    </row>
    <row r="51" spans="1:12" x14ac:dyDescent="0.2">
      <c r="A51" s="2">
        <v>1554</v>
      </c>
      <c r="B51" s="2" t="s">
        <v>215</v>
      </c>
      <c r="C51" s="11">
        <v>124.285133</v>
      </c>
      <c r="D51" s="2" t="s">
        <v>716</v>
      </c>
      <c r="E51" s="11"/>
      <c r="F51" s="11"/>
      <c r="G51" s="11"/>
      <c r="H51" s="11"/>
      <c r="L51">
        <f t="shared" si="0"/>
        <v>100</v>
      </c>
    </row>
    <row r="52" spans="1:12" x14ac:dyDescent="0.2">
      <c r="A52" s="2">
        <v>1573</v>
      </c>
      <c r="B52" s="2" t="s">
        <v>217</v>
      </c>
      <c r="C52" s="11">
        <v>83.023031000000003</v>
      </c>
      <c r="D52" s="2" t="s">
        <v>716</v>
      </c>
      <c r="E52" s="11"/>
      <c r="F52" s="11"/>
      <c r="G52" s="11"/>
      <c r="H52" s="11"/>
      <c r="L52">
        <f t="shared" si="0"/>
        <v>100</v>
      </c>
    </row>
    <row r="53" spans="1:12" x14ac:dyDescent="0.2">
      <c r="A53" s="2">
        <v>1702</v>
      </c>
      <c r="B53" s="2" t="s">
        <v>221</v>
      </c>
      <c r="C53" s="11">
        <v>36.186974999999997</v>
      </c>
      <c r="D53" s="2" t="s">
        <v>716</v>
      </c>
      <c r="E53" s="11"/>
      <c r="F53" s="11"/>
      <c r="G53" s="11"/>
      <c r="H53" s="11"/>
      <c r="L53">
        <f t="shared" si="0"/>
        <v>100</v>
      </c>
    </row>
    <row r="54" spans="1:12" x14ac:dyDescent="0.2">
      <c r="A54" s="2">
        <v>1710</v>
      </c>
      <c r="B54" s="2" t="s">
        <v>226</v>
      </c>
      <c r="C54" s="11">
        <v>32.033357000000002</v>
      </c>
      <c r="D54" s="2" t="s">
        <v>716</v>
      </c>
      <c r="E54" s="11"/>
      <c r="F54" s="11"/>
      <c r="G54" s="11"/>
      <c r="H54" s="11"/>
      <c r="L54">
        <f t="shared" si="0"/>
        <v>100</v>
      </c>
    </row>
    <row r="55" spans="1:12" x14ac:dyDescent="0.2">
      <c r="A55" s="2">
        <v>1733</v>
      </c>
      <c r="B55" s="2" t="s">
        <v>229</v>
      </c>
      <c r="C55" s="11">
        <v>33.063187999999997</v>
      </c>
      <c r="D55" s="2" t="s">
        <v>716</v>
      </c>
      <c r="E55" s="11"/>
      <c r="F55" s="11"/>
      <c r="G55" s="11"/>
      <c r="H55" s="11"/>
      <c r="L55">
        <f t="shared" si="0"/>
        <v>100</v>
      </c>
    </row>
    <row r="56" spans="1:12" x14ac:dyDescent="0.2">
      <c r="A56" s="2">
        <v>1743</v>
      </c>
      <c r="B56" s="2" t="s">
        <v>233</v>
      </c>
      <c r="C56" s="11">
        <v>38.497273999999997</v>
      </c>
      <c r="D56" s="2" t="s">
        <v>716</v>
      </c>
      <c r="E56" s="11"/>
      <c r="F56" s="11"/>
      <c r="G56" s="11"/>
      <c r="H56" s="11"/>
      <c r="L56">
        <f t="shared" si="0"/>
        <v>100</v>
      </c>
    </row>
    <row r="57" spans="1:12" x14ac:dyDescent="0.2">
      <c r="A57" s="2">
        <v>1745</v>
      </c>
      <c r="B57" s="2" t="s">
        <v>235</v>
      </c>
      <c r="C57" s="11">
        <v>41.069795999999997</v>
      </c>
      <c r="D57" s="2" t="s">
        <v>716</v>
      </c>
      <c r="E57" s="11"/>
      <c r="F57" s="11"/>
      <c r="G57" s="11"/>
      <c r="H57" s="11"/>
      <c r="L57">
        <f t="shared" si="0"/>
        <v>100</v>
      </c>
    </row>
    <row r="58" spans="1:12" x14ac:dyDescent="0.2">
      <c r="A58" s="2">
        <v>1832</v>
      </c>
      <c r="B58" s="2" t="s">
        <v>237</v>
      </c>
      <c r="C58" s="11">
        <v>42.964061000000001</v>
      </c>
      <c r="D58" s="2" t="s">
        <v>716</v>
      </c>
      <c r="E58" s="11"/>
      <c r="F58" s="11"/>
      <c r="G58" s="11"/>
      <c r="H58" s="11"/>
      <c r="L58">
        <f t="shared" si="0"/>
        <v>100</v>
      </c>
    </row>
    <row r="59" spans="1:12" x14ac:dyDescent="0.2">
      <c r="A59" s="2">
        <v>1893</v>
      </c>
      <c r="B59" s="2" t="s">
        <v>240</v>
      </c>
      <c r="C59" s="11">
        <v>31.944700000000001</v>
      </c>
      <c r="D59" s="2" t="s">
        <v>716</v>
      </c>
      <c r="E59" s="11"/>
      <c r="F59" s="11"/>
      <c r="G59" s="11"/>
      <c r="H59" s="11"/>
      <c r="L59">
        <f t="shared" si="0"/>
        <v>100</v>
      </c>
    </row>
    <row r="60" spans="1:12" x14ac:dyDescent="0.2">
      <c r="A60" s="2">
        <v>1915</v>
      </c>
      <c r="B60" s="2" t="s">
        <v>244</v>
      </c>
      <c r="C60" s="11">
        <v>46.346536999999998</v>
      </c>
      <c r="D60" s="2" t="s">
        <v>716</v>
      </c>
      <c r="E60" s="11"/>
      <c r="F60" s="11"/>
      <c r="G60" s="11"/>
      <c r="H60" s="11"/>
      <c r="L60">
        <f t="shared" si="0"/>
        <v>100</v>
      </c>
    </row>
    <row r="61" spans="1:12" x14ac:dyDescent="0.2">
      <c r="A61" s="2">
        <v>2079</v>
      </c>
      <c r="B61" s="2" t="s">
        <v>247</v>
      </c>
      <c r="C61" s="11">
        <v>30.687235000000001</v>
      </c>
      <c r="D61" s="2" t="s">
        <v>716</v>
      </c>
      <c r="E61" s="11"/>
      <c r="F61" s="11"/>
      <c r="G61" s="11"/>
      <c r="H61" s="11"/>
      <c r="L61">
        <f t="shared" si="0"/>
        <v>100</v>
      </c>
    </row>
    <row r="62" spans="1:12" x14ac:dyDescent="0.2">
      <c r="A62" s="2">
        <v>2103</v>
      </c>
      <c r="B62" s="2" t="s">
        <v>250</v>
      </c>
      <c r="C62" s="11">
        <v>23.868884000000001</v>
      </c>
      <c r="D62" s="2" t="s">
        <v>716</v>
      </c>
      <c r="E62" s="11"/>
      <c r="F62" s="11"/>
      <c r="G62" s="11"/>
      <c r="H62" s="11"/>
      <c r="L62">
        <f t="shared" si="0"/>
        <v>100</v>
      </c>
    </row>
    <row r="63" spans="1:12" x14ac:dyDescent="0.2">
      <c r="A63" s="2">
        <v>2104</v>
      </c>
      <c r="B63" s="2" t="s">
        <v>254</v>
      </c>
      <c r="C63" s="11">
        <v>62.128849000000002</v>
      </c>
      <c r="D63" s="2">
        <v>25</v>
      </c>
      <c r="E63" s="11">
        <v>25.138521999999998</v>
      </c>
      <c r="F63" s="11">
        <v>28.972539000000001</v>
      </c>
      <c r="G63" s="11">
        <v>25.138521999999998</v>
      </c>
      <c r="H63" s="11">
        <v>44.938521999999999</v>
      </c>
      <c r="I63">
        <f t="shared" ref="I63:I72" si="4">IF(G63&lt;C63,1,0)</f>
        <v>1</v>
      </c>
      <c r="J63" t="str">
        <f t="shared" ref="J63:J72" si="5">IF(G63=E63,"PTC",IF(G63=F63,"ITC"))</f>
        <v>PTC</v>
      </c>
      <c r="K63">
        <f t="shared" ref="K63:K72" si="6">IF(J63="PTC",1,0)</f>
        <v>1</v>
      </c>
      <c r="L63">
        <f t="shared" si="0"/>
        <v>59.538085117269766</v>
      </c>
    </row>
    <row r="64" spans="1:12" x14ac:dyDescent="0.2">
      <c r="A64" s="2">
        <v>2107</v>
      </c>
      <c r="B64" s="2" t="s">
        <v>256</v>
      </c>
      <c r="C64" s="11">
        <v>38.419635</v>
      </c>
      <c r="D64" s="2">
        <v>45</v>
      </c>
      <c r="E64" s="11">
        <v>22.225594999999998</v>
      </c>
      <c r="F64" s="11">
        <v>27.040717000000001</v>
      </c>
      <c r="G64" s="11">
        <v>22.225594999999998</v>
      </c>
      <c r="H64" s="11">
        <v>42.025595000000003</v>
      </c>
      <c r="I64">
        <f t="shared" si="4"/>
        <v>1</v>
      </c>
      <c r="J64" t="str">
        <f t="shared" si="5"/>
        <v>PTC</v>
      </c>
      <c r="K64">
        <f t="shared" si="6"/>
        <v>1</v>
      </c>
      <c r="L64">
        <f t="shared" si="0"/>
        <v>42.150426468132771</v>
      </c>
    </row>
    <row r="65" spans="1:12" x14ac:dyDescent="0.2">
      <c r="A65" s="2">
        <v>2167</v>
      </c>
      <c r="B65" s="2" t="s">
        <v>258</v>
      </c>
      <c r="C65" s="11">
        <v>29.887613999999999</v>
      </c>
      <c r="D65" s="2">
        <v>35</v>
      </c>
      <c r="E65" s="11">
        <v>20.036666</v>
      </c>
      <c r="F65" s="11">
        <v>25.823228</v>
      </c>
      <c r="G65" s="11">
        <v>20.036666</v>
      </c>
      <c r="H65" s="11">
        <v>39.836666000000001</v>
      </c>
      <c r="I65">
        <f t="shared" si="4"/>
        <v>1</v>
      </c>
      <c r="J65" t="str">
        <f t="shared" si="5"/>
        <v>PTC</v>
      </c>
      <c r="K65">
        <f t="shared" si="6"/>
        <v>1</v>
      </c>
      <c r="L65">
        <f t="shared" si="0"/>
        <v>32.959967965325035</v>
      </c>
    </row>
    <row r="66" spans="1:12" x14ac:dyDescent="0.2">
      <c r="A66" s="2">
        <v>2168</v>
      </c>
      <c r="B66" s="2" t="s">
        <v>261</v>
      </c>
      <c r="C66" s="11">
        <v>25.654851000000001</v>
      </c>
      <c r="D66" s="2">
        <v>45</v>
      </c>
      <c r="E66" s="11">
        <v>19.013148000000001</v>
      </c>
      <c r="F66" s="11">
        <v>25.002433</v>
      </c>
      <c r="G66" s="11">
        <v>19.013148000000001</v>
      </c>
      <c r="H66" s="11">
        <v>38.813147999999998</v>
      </c>
      <c r="I66">
        <f t="shared" si="4"/>
        <v>1</v>
      </c>
      <c r="J66" t="str">
        <f t="shared" si="5"/>
        <v>PTC</v>
      </c>
      <c r="K66">
        <f t="shared" si="6"/>
        <v>1</v>
      </c>
      <c r="L66">
        <f t="shared" si="0"/>
        <v>25.888682807005971</v>
      </c>
    </row>
    <row r="67" spans="1:12" x14ac:dyDescent="0.2">
      <c r="A67" s="2">
        <v>2240</v>
      </c>
      <c r="B67" s="2" t="s">
        <v>262</v>
      </c>
      <c r="C67" s="11">
        <v>34.314774999999997</v>
      </c>
      <c r="D67" s="2">
        <v>15</v>
      </c>
      <c r="E67" s="11">
        <v>16.020436</v>
      </c>
      <c r="F67" s="11">
        <v>23.012391000000001</v>
      </c>
      <c r="G67" s="11">
        <v>16.020436</v>
      </c>
      <c r="H67" s="11">
        <v>35.820436000000001</v>
      </c>
      <c r="I67">
        <f t="shared" si="4"/>
        <v>1</v>
      </c>
      <c r="J67" t="str">
        <f t="shared" si="5"/>
        <v>PTC</v>
      </c>
      <c r="K67">
        <f t="shared" si="6"/>
        <v>1</v>
      </c>
      <c r="L67">
        <f t="shared" ref="L67:L130" si="7">(C67-G67)/C67*100</f>
        <v>53.313300174633227</v>
      </c>
    </row>
    <row r="68" spans="1:12" x14ac:dyDescent="0.2">
      <c r="A68" s="2">
        <v>2277</v>
      </c>
      <c r="B68" s="2" t="s">
        <v>266</v>
      </c>
      <c r="C68" s="11">
        <v>42.352857</v>
      </c>
      <c r="D68" s="2">
        <v>15</v>
      </c>
      <c r="E68" s="11">
        <v>13.771755000000001</v>
      </c>
      <c r="F68" s="11">
        <v>21.579167999999999</v>
      </c>
      <c r="G68" s="11">
        <v>13.771755000000001</v>
      </c>
      <c r="H68" s="11">
        <v>33.571755000000003</v>
      </c>
      <c r="I68">
        <f t="shared" si="4"/>
        <v>1</v>
      </c>
      <c r="J68" t="str">
        <f t="shared" si="5"/>
        <v>PTC</v>
      </c>
      <c r="K68">
        <f t="shared" si="6"/>
        <v>1</v>
      </c>
      <c r="L68">
        <f t="shared" si="7"/>
        <v>67.483291623042106</v>
      </c>
    </row>
    <row r="69" spans="1:12" x14ac:dyDescent="0.2">
      <c r="A69" s="2">
        <v>2291</v>
      </c>
      <c r="B69" s="2" t="s">
        <v>270</v>
      </c>
      <c r="C69" s="11">
        <v>25.656088</v>
      </c>
      <c r="D69" s="2">
        <v>30</v>
      </c>
      <c r="E69" s="11">
        <v>17.249358000000001</v>
      </c>
      <c r="F69" s="11">
        <v>23.797028000000001</v>
      </c>
      <c r="G69" s="11">
        <v>17.249358000000001</v>
      </c>
      <c r="H69" s="11">
        <v>37.049357999999998</v>
      </c>
      <c r="I69">
        <f t="shared" si="4"/>
        <v>1</v>
      </c>
      <c r="J69" t="str">
        <f t="shared" si="5"/>
        <v>PTC</v>
      </c>
      <c r="K69">
        <f t="shared" si="6"/>
        <v>1</v>
      </c>
      <c r="L69">
        <f t="shared" si="7"/>
        <v>32.766998616468726</v>
      </c>
    </row>
    <row r="70" spans="1:12" x14ac:dyDescent="0.2">
      <c r="A70" s="2">
        <v>2364</v>
      </c>
      <c r="B70" s="2" t="s">
        <v>273</v>
      </c>
      <c r="C70" s="11">
        <v>100.884168</v>
      </c>
      <c r="D70" s="2">
        <v>35</v>
      </c>
      <c r="E70" s="11">
        <v>25.533311000000001</v>
      </c>
      <c r="F70" s="11">
        <v>28.959819</v>
      </c>
      <c r="G70" s="11">
        <v>25.533311000000001</v>
      </c>
      <c r="H70" s="11">
        <v>45.333311000000002</v>
      </c>
      <c r="I70">
        <f t="shared" si="4"/>
        <v>1</v>
      </c>
      <c r="J70" t="str">
        <f t="shared" si="5"/>
        <v>PTC</v>
      </c>
      <c r="K70">
        <f t="shared" si="6"/>
        <v>1</v>
      </c>
      <c r="L70">
        <f t="shared" si="7"/>
        <v>74.690467784796525</v>
      </c>
    </row>
    <row r="71" spans="1:12" x14ac:dyDescent="0.2">
      <c r="A71" s="2">
        <v>2442</v>
      </c>
      <c r="B71" s="2" t="s">
        <v>277</v>
      </c>
      <c r="C71" s="11">
        <v>50.063341999999999</v>
      </c>
      <c r="D71" s="2">
        <v>35</v>
      </c>
      <c r="E71" s="11">
        <v>53.159638999999999</v>
      </c>
      <c r="F71" s="11">
        <v>46.918348999999999</v>
      </c>
      <c r="G71" s="11">
        <v>46.918348999999999</v>
      </c>
      <c r="H71" s="11">
        <v>72.959638999999996</v>
      </c>
      <c r="I71">
        <f t="shared" si="4"/>
        <v>1</v>
      </c>
      <c r="J71" t="str">
        <f t="shared" si="5"/>
        <v>ITC</v>
      </c>
      <c r="K71">
        <f t="shared" si="6"/>
        <v>0</v>
      </c>
      <c r="L71">
        <f t="shared" si="7"/>
        <v>6.2820276760588598</v>
      </c>
    </row>
    <row r="72" spans="1:12" x14ac:dyDescent="0.2">
      <c r="A72" s="2">
        <v>2451</v>
      </c>
      <c r="B72" s="2" t="s">
        <v>279</v>
      </c>
      <c r="C72" s="11">
        <v>31.015643000000001</v>
      </c>
      <c r="D72" s="2">
        <v>25</v>
      </c>
      <c r="E72" s="11">
        <v>47.536510999999997</v>
      </c>
      <c r="F72" s="11">
        <v>43.301774000000002</v>
      </c>
      <c r="G72" s="11">
        <v>43.301774000000002</v>
      </c>
      <c r="H72" s="11">
        <v>67.336511000000002</v>
      </c>
      <c r="I72">
        <f t="shared" si="4"/>
        <v>0</v>
      </c>
      <c r="J72" t="str">
        <f t="shared" si="5"/>
        <v>ITC</v>
      </c>
      <c r="K72">
        <f t="shared" si="6"/>
        <v>0</v>
      </c>
      <c r="L72">
        <f t="shared" si="7"/>
        <v>-39.612691569863635</v>
      </c>
    </row>
    <row r="73" spans="1:12" x14ac:dyDescent="0.2">
      <c r="A73" s="2">
        <v>2712</v>
      </c>
      <c r="B73" s="2" t="s">
        <v>283</v>
      </c>
      <c r="C73" s="11">
        <v>49.238048999999997</v>
      </c>
      <c r="D73" s="2" t="s">
        <v>716</v>
      </c>
      <c r="E73" s="11"/>
      <c r="F73" s="11"/>
      <c r="G73" s="11"/>
      <c r="H73" s="11"/>
      <c r="L73">
        <f t="shared" si="7"/>
        <v>100</v>
      </c>
    </row>
    <row r="74" spans="1:12" x14ac:dyDescent="0.2">
      <c r="A74" s="2">
        <v>2718</v>
      </c>
      <c r="B74" s="2" t="s">
        <v>289</v>
      </c>
      <c r="C74" s="11">
        <v>165.45215999999999</v>
      </c>
      <c r="D74" s="2">
        <v>35</v>
      </c>
      <c r="E74" s="11">
        <v>38.362985999999999</v>
      </c>
      <c r="F74" s="11">
        <v>38.029429999999998</v>
      </c>
      <c r="G74" s="11">
        <v>38.029429999999998</v>
      </c>
      <c r="H74" s="11">
        <v>58.162985999999997</v>
      </c>
      <c r="I74">
        <f>IF(G74&lt;C74,1,0)</f>
        <v>1</v>
      </c>
      <c r="J74" t="str">
        <f>IF(G74=E74,"PTC",IF(G74=F74,"ITC"))</f>
        <v>ITC</v>
      </c>
      <c r="K74">
        <f>IF(J74="PTC",1,0)</f>
        <v>0</v>
      </c>
      <c r="L74">
        <f t="shared" si="7"/>
        <v>77.014848280010369</v>
      </c>
    </row>
    <row r="75" spans="1:12" x14ac:dyDescent="0.2">
      <c r="A75" s="2">
        <v>2721</v>
      </c>
      <c r="B75" s="2" t="s">
        <v>294</v>
      </c>
      <c r="C75" s="11">
        <v>36.593547000000001</v>
      </c>
      <c r="D75" s="2" t="s">
        <v>716</v>
      </c>
      <c r="E75" s="11"/>
      <c r="F75" s="11"/>
      <c r="G75" s="11"/>
      <c r="H75" s="11"/>
      <c r="L75">
        <f t="shared" si="7"/>
        <v>100</v>
      </c>
    </row>
    <row r="76" spans="1:12" x14ac:dyDescent="0.2">
      <c r="A76" s="2">
        <v>2727</v>
      </c>
      <c r="B76" s="2" t="s">
        <v>297</v>
      </c>
      <c r="C76" s="11">
        <v>40.334634000000001</v>
      </c>
      <c r="D76" s="2" t="s">
        <v>716</v>
      </c>
      <c r="E76" s="11"/>
      <c r="F76" s="11"/>
      <c r="G76" s="11"/>
      <c r="H76" s="11"/>
      <c r="L76">
        <f t="shared" si="7"/>
        <v>100</v>
      </c>
    </row>
    <row r="77" spans="1:12" x14ac:dyDescent="0.2">
      <c r="A77" s="2">
        <v>2790</v>
      </c>
      <c r="B77" s="2" t="s">
        <v>299</v>
      </c>
      <c r="C77" s="11">
        <v>62.379970999999998</v>
      </c>
      <c r="D77" s="2">
        <v>20</v>
      </c>
      <c r="E77" s="11">
        <v>19.501988000000001</v>
      </c>
      <c r="F77" s="11">
        <v>25.259132000000001</v>
      </c>
      <c r="G77" s="11">
        <v>19.501988000000001</v>
      </c>
      <c r="H77" s="11">
        <v>39.301988000000001</v>
      </c>
      <c r="I77">
        <f>IF(G77&lt;C77,1,0)</f>
        <v>1</v>
      </c>
      <c r="J77" t="str">
        <f>IF(G77=E77,"PTC",IF(G77=F77,"ITC"))</f>
        <v>PTC</v>
      </c>
      <c r="K77">
        <f>IF(J77="PTC",1,0)</f>
        <v>1</v>
      </c>
      <c r="L77">
        <f t="shared" si="7"/>
        <v>68.736779310141074</v>
      </c>
    </row>
    <row r="78" spans="1:12" x14ac:dyDescent="0.2">
      <c r="A78" s="2">
        <v>2817</v>
      </c>
      <c r="B78" s="2" t="s">
        <v>303</v>
      </c>
      <c r="C78" s="11">
        <v>34.033743000000001</v>
      </c>
      <c r="D78" s="2">
        <v>25</v>
      </c>
      <c r="E78" s="11">
        <v>18.144431999999998</v>
      </c>
      <c r="F78" s="11">
        <v>24.381350000000001</v>
      </c>
      <c r="G78" s="11">
        <v>18.144431999999998</v>
      </c>
      <c r="H78" s="11">
        <v>37.944431999999999</v>
      </c>
      <c r="I78">
        <f>IF(G78&lt;C78,1,0)</f>
        <v>1</v>
      </c>
      <c r="J78" t="str">
        <f>IF(G78=E78,"PTC",IF(G78=F78,"ITC"))</f>
        <v>PTC</v>
      </c>
      <c r="K78">
        <f>IF(J78="PTC",1,0)</f>
        <v>1</v>
      </c>
      <c r="L78">
        <f t="shared" si="7"/>
        <v>46.686933611739391</v>
      </c>
    </row>
    <row r="79" spans="1:12" x14ac:dyDescent="0.2">
      <c r="A79" s="2">
        <v>2823</v>
      </c>
      <c r="B79" s="2" t="s">
        <v>305</v>
      </c>
      <c r="C79" s="11">
        <v>29.209648999999999</v>
      </c>
      <c r="D79" s="2">
        <v>30</v>
      </c>
      <c r="E79" s="11">
        <v>16.45025</v>
      </c>
      <c r="F79" s="11">
        <v>23.296298</v>
      </c>
      <c r="G79" s="11">
        <v>16.45025</v>
      </c>
      <c r="H79" s="11">
        <v>36.250250000000001</v>
      </c>
      <c r="I79">
        <f>IF(G79&lt;C79,1,0)</f>
        <v>1</v>
      </c>
      <c r="J79" t="str">
        <f>IF(G79=E79,"PTC",IF(G79=F79,"ITC"))</f>
        <v>PTC</v>
      </c>
      <c r="K79">
        <f>IF(J79="PTC",1,0)</f>
        <v>1</v>
      </c>
      <c r="L79">
        <f t="shared" si="7"/>
        <v>43.682137364950876</v>
      </c>
    </row>
    <row r="80" spans="1:12" x14ac:dyDescent="0.2">
      <c r="A80" s="2">
        <v>2828</v>
      </c>
      <c r="B80" s="2" t="s">
        <v>308</v>
      </c>
      <c r="C80" s="11">
        <v>31.159687999999999</v>
      </c>
      <c r="D80" s="2" t="s">
        <v>716</v>
      </c>
      <c r="E80" s="11"/>
      <c r="F80" s="11"/>
      <c r="G80" s="11"/>
      <c r="H80" s="11"/>
      <c r="L80">
        <f t="shared" si="7"/>
        <v>100</v>
      </c>
    </row>
    <row r="81" spans="1:12" x14ac:dyDescent="0.2">
      <c r="A81" s="2">
        <v>2832</v>
      </c>
      <c r="B81" s="2" t="s">
        <v>311</v>
      </c>
      <c r="C81" s="11">
        <v>25.723700000000001</v>
      </c>
      <c r="D81" s="2" t="s">
        <v>716</v>
      </c>
      <c r="E81" s="11"/>
      <c r="F81" s="11"/>
      <c r="G81" s="11"/>
      <c r="H81" s="11"/>
      <c r="L81">
        <f t="shared" si="7"/>
        <v>100</v>
      </c>
    </row>
    <row r="82" spans="1:12" x14ac:dyDescent="0.2">
      <c r="A82" s="2">
        <v>2836</v>
      </c>
      <c r="B82" s="2" t="s">
        <v>315</v>
      </c>
      <c r="C82" s="11">
        <v>47.407977000000002</v>
      </c>
      <c r="D82" s="2" t="s">
        <v>716</v>
      </c>
      <c r="E82" s="11"/>
      <c r="F82" s="11"/>
      <c r="G82" s="11"/>
      <c r="H82" s="11"/>
      <c r="L82">
        <f t="shared" si="7"/>
        <v>100</v>
      </c>
    </row>
    <row r="83" spans="1:12" x14ac:dyDescent="0.2">
      <c r="A83" s="2">
        <v>2866</v>
      </c>
      <c r="B83" s="2" t="s">
        <v>318</v>
      </c>
      <c r="C83" s="11">
        <v>37.430280000000003</v>
      </c>
      <c r="D83" s="2" t="s">
        <v>716</v>
      </c>
      <c r="E83" s="11"/>
      <c r="F83" s="11"/>
      <c r="G83" s="11"/>
      <c r="H83" s="11"/>
      <c r="L83">
        <f t="shared" si="7"/>
        <v>100</v>
      </c>
    </row>
    <row r="84" spans="1:12" x14ac:dyDescent="0.2">
      <c r="A84" s="2">
        <v>2876</v>
      </c>
      <c r="B84" s="2" t="s">
        <v>321</v>
      </c>
      <c r="C84" s="11">
        <v>39.924056</v>
      </c>
      <c r="D84" s="2" t="s">
        <v>716</v>
      </c>
      <c r="E84" s="11"/>
      <c r="F84" s="11"/>
      <c r="G84" s="11"/>
      <c r="H84" s="11"/>
      <c r="L84">
        <f t="shared" si="7"/>
        <v>100</v>
      </c>
    </row>
    <row r="85" spans="1:12" x14ac:dyDescent="0.2">
      <c r="A85" s="2">
        <v>2914</v>
      </c>
      <c r="B85" s="2" t="s">
        <v>325</v>
      </c>
      <c r="C85" s="11">
        <v>57.938225000000003</v>
      </c>
      <c r="D85" s="2">
        <v>15</v>
      </c>
      <c r="E85" s="11">
        <v>25.793275000000001</v>
      </c>
      <c r="F85" s="11">
        <v>29.493047000000001</v>
      </c>
      <c r="G85" s="11">
        <v>25.793275000000001</v>
      </c>
      <c r="H85" s="11">
        <v>45.593274999999998</v>
      </c>
      <c r="I85">
        <f>IF(G85&lt;C85,1,0)</f>
        <v>1</v>
      </c>
      <c r="J85" t="str">
        <f>IF(G85=E85,"PTC",IF(G85=F85,"ITC"))</f>
        <v>PTC</v>
      </c>
      <c r="K85">
        <f>IF(J85="PTC",1,0)</f>
        <v>1</v>
      </c>
      <c r="L85">
        <f t="shared" si="7"/>
        <v>55.48142008147471</v>
      </c>
    </row>
    <row r="86" spans="1:12" x14ac:dyDescent="0.2">
      <c r="A86" s="2">
        <v>2935</v>
      </c>
      <c r="B86" s="2" t="s">
        <v>328</v>
      </c>
      <c r="C86" s="11">
        <v>135.48141100000001</v>
      </c>
      <c r="D86" s="2">
        <v>30</v>
      </c>
      <c r="E86" s="11">
        <v>24.180188000000001</v>
      </c>
      <c r="F86" s="11">
        <v>28.449356000000002</v>
      </c>
      <c r="G86" s="11">
        <v>24.180188000000001</v>
      </c>
      <c r="H86" s="11">
        <v>43.980187999999998</v>
      </c>
      <c r="I86">
        <f>IF(G86&lt;C86,1,0)</f>
        <v>1</v>
      </c>
      <c r="J86" t="str">
        <f>IF(G86=E86,"PTC",IF(G86=F86,"ITC"))</f>
        <v>PTC</v>
      </c>
      <c r="K86">
        <f>IF(J86="PTC",1,0)</f>
        <v>1</v>
      </c>
      <c r="L86">
        <f t="shared" si="7"/>
        <v>82.152394323675892</v>
      </c>
    </row>
    <row r="87" spans="1:12" x14ac:dyDescent="0.2">
      <c r="A87" s="2">
        <v>2936</v>
      </c>
      <c r="B87" s="2" t="s">
        <v>331</v>
      </c>
      <c r="C87" s="11">
        <v>1415.510638</v>
      </c>
      <c r="D87" s="2">
        <v>15</v>
      </c>
      <c r="E87" s="11">
        <v>23.185687999999999</v>
      </c>
      <c r="F87" s="11">
        <v>27.76633</v>
      </c>
      <c r="G87" s="11">
        <v>23.185687999999999</v>
      </c>
      <c r="H87" s="11">
        <v>42.985688000000003</v>
      </c>
      <c r="I87">
        <f>IF(G87&lt;C87,1,0)</f>
        <v>1</v>
      </c>
      <c r="J87" t="str">
        <f>IF(G87=E87,"PTC",IF(G87=F87,"ITC"))</f>
        <v>PTC</v>
      </c>
      <c r="K87">
        <f>IF(J87="PTC",1,0)</f>
        <v>1</v>
      </c>
      <c r="L87">
        <f t="shared" si="7"/>
        <v>98.36202658054485</v>
      </c>
    </row>
    <row r="88" spans="1:12" x14ac:dyDescent="0.2">
      <c r="A88" s="2">
        <v>2952</v>
      </c>
      <c r="B88" s="2" t="s">
        <v>334</v>
      </c>
      <c r="C88" s="11">
        <v>31.140470000000001</v>
      </c>
      <c r="D88" s="2">
        <v>25</v>
      </c>
      <c r="E88" s="11">
        <v>18.133849999999999</v>
      </c>
      <c r="F88" s="11">
        <v>24.514392999999998</v>
      </c>
      <c r="G88" s="11">
        <v>18.133849999999999</v>
      </c>
      <c r="H88" s="11">
        <v>37.93385</v>
      </c>
      <c r="I88">
        <f>IF(G88&lt;C88,1,0)</f>
        <v>1</v>
      </c>
      <c r="J88" t="str">
        <f>IF(G88=E88,"PTC",IF(G88=F88,"ITC"))</f>
        <v>PTC</v>
      </c>
      <c r="K88">
        <f>IF(J88="PTC",1,0)</f>
        <v>1</v>
      </c>
      <c r="L88">
        <f t="shared" si="7"/>
        <v>41.767577689097187</v>
      </c>
    </row>
    <row r="89" spans="1:12" x14ac:dyDescent="0.2">
      <c r="A89" s="2">
        <v>2963</v>
      </c>
      <c r="B89" s="2" t="s">
        <v>336</v>
      </c>
      <c r="C89" s="11">
        <v>27.901857</v>
      </c>
      <c r="D89" s="2">
        <v>25</v>
      </c>
      <c r="E89" s="11">
        <v>15.952705</v>
      </c>
      <c r="F89" s="11">
        <v>23.104476999999999</v>
      </c>
      <c r="G89" s="11">
        <v>15.952705</v>
      </c>
      <c r="H89" s="11">
        <v>35.752704999999999</v>
      </c>
      <c r="I89">
        <f>IF(G89&lt;C89,1,0)</f>
        <v>1</v>
      </c>
      <c r="J89" t="str">
        <f>IF(G89=E89,"PTC",IF(G89=F89,"ITC"))</f>
        <v>PTC</v>
      </c>
      <c r="K89">
        <f>IF(J89="PTC",1,0)</f>
        <v>1</v>
      </c>
      <c r="L89">
        <f t="shared" si="7"/>
        <v>42.825651353599866</v>
      </c>
    </row>
    <row r="90" spans="1:12" x14ac:dyDescent="0.2">
      <c r="A90" s="2">
        <v>3118</v>
      </c>
      <c r="B90" s="2" t="s">
        <v>339</v>
      </c>
      <c r="C90" s="11">
        <v>38.290508000000003</v>
      </c>
      <c r="D90" s="2" t="s">
        <v>716</v>
      </c>
      <c r="E90" s="11"/>
      <c r="F90" s="11"/>
      <c r="G90" s="11"/>
      <c r="H90" s="11"/>
      <c r="L90">
        <f t="shared" si="7"/>
        <v>100</v>
      </c>
    </row>
    <row r="91" spans="1:12" x14ac:dyDescent="0.2">
      <c r="A91" s="2">
        <v>3122</v>
      </c>
      <c r="B91" s="2" t="s">
        <v>343</v>
      </c>
      <c r="C91" s="11">
        <v>41.766573999999999</v>
      </c>
      <c r="D91" s="2" t="s">
        <v>716</v>
      </c>
      <c r="E91" s="11"/>
      <c r="F91" s="11"/>
      <c r="G91" s="11"/>
      <c r="H91" s="11"/>
      <c r="L91">
        <f t="shared" si="7"/>
        <v>100</v>
      </c>
    </row>
    <row r="92" spans="1:12" x14ac:dyDescent="0.2">
      <c r="A92" s="2">
        <v>3130</v>
      </c>
      <c r="B92" s="2" t="s">
        <v>345</v>
      </c>
      <c r="C92" s="11">
        <v>25.312674999999999</v>
      </c>
      <c r="D92" s="2">
        <v>35</v>
      </c>
      <c r="E92" s="11">
        <v>18.885369000000001</v>
      </c>
      <c r="F92" s="11">
        <v>24.909168000000001</v>
      </c>
      <c r="G92" s="11">
        <v>18.885369000000001</v>
      </c>
      <c r="H92" s="11">
        <v>38.685369000000001</v>
      </c>
      <c r="I92">
        <f>IF(G92&lt;C92,1,0)</f>
        <v>1</v>
      </c>
      <c r="J92" t="str">
        <f>IF(G92=E92,"PTC",IF(G92=F92,"ITC"))</f>
        <v>PTC</v>
      </c>
      <c r="K92">
        <f>IF(J92="PTC",1,0)</f>
        <v>1</v>
      </c>
      <c r="L92">
        <f t="shared" si="7"/>
        <v>25.391650625625296</v>
      </c>
    </row>
    <row r="93" spans="1:12" x14ac:dyDescent="0.2">
      <c r="A93" s="2">
        <v>3136</v>
      </c>
      <c r="B93" s="2" t="s">
        <v>348</v>
      </c>
      <c r="C93" s="11">
        <v>33.428082000000003</v>
      </c>
      <c r="D93" s="2" t="s">
        <v>716</v>
      </c>
      <c r="E93" s="11"/>
      <c r="F93" s="11"/>
      <c r="G93" s="11"/>
      <c r="H93" s="11"/>
      <c r="L93">
        <f t="shared" si="7"/>
        <v>100</v>
      </c>
    </row>
    <row r="94" spans="1:12" x14ac:dyDescent="0.2">
      <c r="A94" s="2">
        <v>3140</v>
      </c>
      <c r="B94" s="2" t="s">
        <v>350</v>
      </c>
      <c r="C94" s="11">
        <v>47.137846000000003</v>
      </c>
      <c r="D94" s="2" t="s">
        <v>716</v>
      </c>
      <c r="E94" s="11"/>
      <c r="F94" s="11"/>
      <c r="G94" s="11"/>
      <c r="H94" s="11"/>
      <c r="L94">
        <f t="shared" si="7"/>
        <v>100</v>
      </c>
    </row>
    <row r="95" spans="1:12" x14ac:dyDescent="0.2">
      <c r="A95" s="2">
        <v>3149</v>
      </c>
      <c r="B95" s="2" t="s">
        <v>353</v>
      </c>
      <c r="C95" s="11">
        <v>61.298037999999998</v>
      </c>
      <c r="D95" s="2">
        <v>35</v>
      </c>
      <c r="E95" s="11">
        <v>29.636291</v>
      </c>
      <c r="F95" s="11">
        <v>31.823639</v>
      </c>
      <c r="G95" s="11">
        <v>29.636291</v>
      </c>
      <c r="H95" s="11">
        <v>49.436290999999997</v>
      </c>
      <c r="I95">
        <f>IF(G95&lt;C95,1,0)</f>
        <v>1</v>
      </c>
      <c r="J95" t="str">
        <f>IF(G95=E95,"PTC",IF(G95=F95,"ITC"))</f>
        <v>PTC</v>
      </c>
      <c r="K95">
        <f>IF(J95="PTC",1,0)</f>
        <v>1</v>
      </c>
      <c r="L95">
        <f t="shared" si="7"/>
        <v>51.652137707898582</v>
      </c>
    </row>
    <row r="96" spans="1:12" x14ac:dyDescent="0.2">
      <c r="A96" s="2">
        <v>3297</v>
      </c>
      <c r="B96" s="2" t="s">
        <v>356</v>
      </c>
      <c r="C96" s="11">
        <v>50.208714000000001</v>
      </c>
      <c r="D96" s="2" t="s">
        <v>716</v>
      </c>
      <c r="E96" s="11"/>
      <c r="F96" s="11"/>
      <c r="G96" s="11"/>
      <c r="H96" s="11"/>
      <c r="L96">
        <f t="shared" si="7"/>
        <v>100</v>
      </c>
    </row>
    <row r="97" spans="1:12" x14ac:dyDescent="0.2">
      <c r="A97" s="2">
        <v>3298</v>
      </c>
      <c r="B97" s="2" t="s">
        <v>360</v>
      </c>
      <c r="C97" s="11">
        <v>50.279324000000003</v>
      </c>
      <c r="D97" s="2" t="s">
        <v>716</v>
      </c>
      <c r="E97" s="11"/>
      <c r="F97" s="11"/>
      <c r="G97" s="11"/>
      <c r="H97" s="11"/>
      <c r="L97">
        <f t="shared" si="7"/>
        <v>100</v>
      </c>
    </row>
    <row r="98" spans="1:12" x14ac:dyDescent="0.2">
      <c r="A98" s="2">
        <v>3396</v>
      </c>
      <c r="B98" s="2" t="s">
        <v>363</v>
      </c>
      <c r="C98" s="11">
        <v>67.203474</v>
      </c>
      <c r="D98" s="2">
        <v>35</v>
      </c>
      <c r="E98" s="11">
        <v>32.341813000000002</v>
      </c>
      <c r="F98" s="11">
        <v>34.037816999999997</v>
      </c>
      <c r="G98" s="11">
        <v>32.341813000000002</v>
      </c>
      <c r="H98" s="11">
        <v>52.141812999999999</v>
      </c>
      <c r="I98">
        <f>IF(G98&lt;C98,1,0)</f>
        <v>1</v>
      </c>
      <c r="J98" t="str">
        <f>IF(G98=E98,"PTC",IF(G98=F98,"ITC"))</f>
        <v>PTC</v>
      </c>
      <c r="K98">
        <f>IF(J98="PTC",1,0)</f>
        <v>1</v>
      </c>
      <c r="L98">
        <f t="shared" si="7"/>
        <v>51.874789984815365</v>
      </c>
    </row>
    <row r="99" spans="1:12" x14ac:dyDescent="0.2">
      <c r="A99" s="2">
        <v>3399</v>
      </c>
      <c r="B99" s="2" t="s">
        <v>366</v>
      </c>
      <c r="C99" s="11">
        <v>30.636690999999999</v>
      </c>
      <c r="D99" s="2" t="s">
        <v>716</v>
      </c>
      <c r="E99" s="11"/>
      <c r="F99" s="11"/>
      <c r="G99" s="11"/>
      <c r="H99" s="11"/>
      <c r="L99">
        <f t="shared" si="7"/>
        <v>100</v>
      </c>
    </row>
    <row r="100" spans="1:12" x14ac:dyDescent="0.2">
      <c r="A100" s="2">
        <v>3403</v>
      </c>
      <c r="B100" s="2" t="s">
        <v>368</v>
      </c>
      <c r="C100" s="11">
        <v>38.758057999999998</v>
      </c>
      <c r="D100" s="2" t="s">
        <v>716</v>
      </c>
      <c r="E100" s="11"/>
      <c r="F100" s="11"/>
      <c r="G100" s="11"/>
      <c r="H100" s="11"/>
      <c r="L100">
        <f t="shared" si="7"/>
        <v>100</v>
      </c>
    </row>
    <row r="101" spans="1:12" x14ac:dyDescent="0.2">
      <c r="A101" s="2">
        <v>3407</v>
      </c>
      <c r="B101" s="2" t="s">
        <v>370</v>
      </c>
      <c r="C101" s="11">
        <v>58.947364</v>
      </c>
      <c r="D101" s="2">
        <v>40</v>
      </c>
      <c r="E101" s="11">
        <v>34.741714000000002</v>
      </c>
      <c r="F101" s="11">
        <v>35.601033000000001</v>
      </c>
      <c r="G101" s="11">
        <v>34.741714000000002</v>
      </c>
      <c r="H101" s="11">
        <v>54.541713999999999</v>
      </c>
      <c r="I101">
        <f>IF(G101&lt;C101,1,0)</f>
        <v>1</v>
      </c>
      <c r="J101" t="str">
        <f>IF(G101=E101,"PTC",IF(G101=F101,"ITC"))</f>
        <v>PTC</v>
      </c>
      <c r="K101">
        <f>IF(J101="PTC",1,0)</f>
        <v>1</v>
      </c>
      <c r="L101">
        <f t="shared" si="7"/>
        <v>41.063159329736948</v>
      </c>
    </row>
    <row r="102" spans="1:12" x14ac:dyDescent="0.2">
      <c r="A102" s="2">
        <v>3470</v>
      </c>
      <c r="B102" s="2" t="s">
        <v>373</v>
      </c>
      <c r="C102" s="11">
        <v>31.539628</v>
      </c>
      <c r="D102" s="2" t="s">
        <v>716</v>
      </c>
      <c r="E102" s="11"/>
      <c r="F102" s="11"/>
      <c r="G102" s="11"/>
      <c r="H102" s="11"/>
      <c r="L102">
        <f t="shared" si="7"/>
        <v>100</v>
      </c>
    </row>
    <row r="103" spans="1:12" x14ac:dyDescent="0.2">
      <c r="A103" s="2">
        <v>3797</v>
      </c>
      <c r="B103" s="2" t="s">
        <v>376</v>
      </c>
      <c r="C103" s="11">
        <v>55.296807999999999</v>
      </c>
      <c r="D103" s="2">
        <v>45</v>
      </c>
      <c r="E103" s="11">
        <v>28.652266999999998</v>
      </c>
      <c r="F103" s="11">
        <v>31.277701</v>
      </c>
      <c r="G103" s="11">
        <v>28.652266999999998</v>
      </c>
      <c r="H103" s="11">
        <v>48.452266999999999</v>
      </c>
      <c r="I103">
        <f>IF(G103&lt;C103,1,0)</f>
        <v>1</v>
      </c>
      <c r="J103" t="str">
        <f>IF(G103=E103,"PTC",IF(G103=F103,"ITC"))</f>
        <v>PTC</v>
      </c>
      <c r="K103">
        <f>IF(J103="PTC",1,0)</f>
        <v>1</v>
      </c>
      <c r="L103">
        <f t="shared" si="7"/>
        <v>48.184591414390503</v>
      </c>
    </row>
    <row r="104" spans="1:12" x14ac:dyDescent="0.2">
      <c r="A104" s="2">
        <v>3845</v>
      </c>
      <c r="B104" s="2" t="s">
        <v>379</v>
      </c>
      <c r="C104" s="11">
        <v>36.527701</v>
      </c>
      <c r="D104" s="2">
        <v>35</v>
      </c>
      <c r="E104" s="11">
        <v>33.171889999999998</v>
      </c>
      <c r="F104" s="11">
        <v>33.942245999999997</v>
      </c>
      <c r="G104" s="11">
        <v>33.171889999999998</v>
      </c>
      <c r="H104" s="11">
        <v>52.971890000000002</v>
      </c>
      <c r="I104">
        <f>IF(G104&lt;C104,1,0)</f>
        <v>1</v>
      </c>
      <c r="J104" t="str">
        <f>IF(G104=E104,"PTC",IF(G104=F104,"ITC"))</f>
        <v>PTC</v>
      </c>
      <c r="K104">
        <f>IF(J104="PTC",1,0)</f>
        <v>1</v>
      </c>
      <c r="L104">
        <f t="shared" si="7"/>
        <v>9.1870304128913087</v>
      </c>
    </row>
    <row r="105" spans="1:12" x14ac:dyDescent="0.2">
      <c r="A105" s="2">
        <v>3935</v>
      </c>
      <c r="B105" s="2" t="s">
        <v>384</v>
      </c>
      <c r="C105" s="11">
        <v>35.740302</v>
      </c>
      <c r="D105" s="2" t="s">
        <v>716</v>
      </c>
      <c r="E105" s="11"/>
      <c r="F105" s="11"/>
      <c r="G105" s="11"/>
      <c r="H105" s="11"/>
      <c r="L105">
        <f t="shared" si="7"/>
        <v>100</v>
      </c>
    </row>
    <row r="106" spans="1:12" x14ac:dyDescent="0.2">
      <c r="A106" s="2">
        <v>3943</v>
      </c>
      <c r="B106" s="2" t="s">
        <v>387</v>
      </c>
      <c r="C106" s="11">
        <v>37.487887999999998</v>
      </c>
      <c r="D106" s="2" t="s">
        <v>716</v>
      </c>
      <c r="E106" s="11"/>
      <c r="F106" s="11"/>
      <c r="G106" s="11"/>
      <c r="H106" s="11"/>
      <c r="L106">
        <f t="shared" si="7"/>
        <v>100</v>
      </c>
    </row>
    <row r="107" spans="1:12" x14ac:dyDescent="0.2">
      <c r="A107" s="2">
        <v>3944</v>
      </c>
      <c r="B107" s="2" t="s">
        <v>390</v>
      </c>
      <c r="C107" s="11">
        <v>28.472999999999999</v>
      </c>
      <c r="D107" s="2" t="s">
        <v>716</v>
      </c>
      <c r="E107" s="11"/>
      <c r="F107" s="11"/>
      <c r="G107" s="11"/>
      <c r="H107" s="11"/>
      <c r="L107">
        <f t="shared" si="7"/>
        <v>100</v>
      </c>
    </row>
    <row r="108" spans="1:12" x14ac:dyDescent="0.2">
      <c r="A108" s="2">
        <v>3948</v>
      </c>
      <c r="B108" s="2" t="s">
        <v>393</v>
      </c>
      <c r="C108" s="11">
        <v>37.231993000000003</v>
      </c>
      <c r="D108" s="2" t="s">
        <v>716</v>
      </c>
      <c r="E108" s="11"/>
      <c r="F108" s="11"/>
      <c r="G108" s="11"/>
      <c r="H108" s="11"/>
      <c r="L108">
        <f t="shared" si="7"/>
        <v>100</v>
      </c>
    </row>
    <row r="109" spans="1:12" x14ac:dyDescent="0.2">
      <c r="A109" s="2">
        <v>3954</v>
      </c>
      <c r="B109" s="2" t="s">
        <v>396</v>
      </c>
      <c r="C109" s="11">
        <v>47.868116999999998</v>
      </c>
      <c r="D109" s="2" t="s">
        <v>716</v>
      </c>
      <c r="E109" s="11"/>
      <c r="F109" s="11"/>
      <c r="G109" s="11"/>
      <c r="H109" s="11"/>
      <c r="L109">
        <f t="shared" si="7"/>
        <v>100</v>
      </c>
    </row>
    <row r="110" spans="1:12" x14ac:dyDescent="0.2">
      <c r="A110" s="2">
        <v>4041</v>
      </c>
      <c r="B110" s="2" t="s">
        <v>398</v>
      </c>
      <c r="C110" s="11">
        <v>39.727352000000003</v>
      </c>
      <c r="D110" s="2" t="s">
        <v>716</v>
      </c>
      <c r="E110" s="11"/>
      <c r="F110" s="11"/>
      <c r="G110" s="11"/>
      <c r="H110" s="11"/>
      <c r="L110">
        <f t="shared" si="7"/>
        <v>100</v>
      </c>
    </row>
    <row r="111" spans="1:12" x14ac:dyDescent="0.2">
      <c r="A111" s="2">
        <v>4050</v>
      </c>
      <c r="B111" s="2" t="s">
        <v>403</v>
      </c>
      <c r="C111" s="11">
        <v>32.027239000000002</v>
      </c>
      <c r="D111" s="2" t="s">
        <v>716</v>
      </c>
      <c r="E111" s="11"/>
      <c r="F111" s="11"/>
      <c r="G111" s="11"/>
      <c r="H111" s="11"/>
      <c r="L111">
        <f t="shared" si="7"/>
        <v>100</v>
      </c>
    </row>
    <row r="112" spans="1:12" x14ac:dyDescent="0.2">
      <c r="A112" s="2">
        <v>4078</v>
      </c>
      <c r="B112" s="2" t="s">
        <v>406</v>
      </c>
      <c r="C112" s="11">
        <v>30.488177</v>
      </c>
      <c r="D112" s="2" t="s">
        <v>716</v>
      </c>
      <c r="E112" s="11"/>
      <c r="F112" s="11"/>
      <c r="G112" s="11"/>
      <c r="H112" s="11"/>
      <c r="L112">
        <f t="shared" si="7"/>
        <v>100</v>
      </c>
    </row>
    <row r="113" spans="1:12" x14ac:dyDescent="0.2">
      <c r="A113" s="2">
        <v>4158</v>
      </c>
      <c r="B113" s="2" t="s">
        <v>409</v>
      </c>
      <c r="C113" s="11">
        <v>22.089334000000001</v>
      </c>
      <c r="D113" s="2">
        <v>15</v>
      </c>
      <c r="E113" s="11">
        <v>17.555261999999999</v>
      </c>
      <c r="F113" s="11">
        <v>24.039895999999999</v>
      </c>
      <c r="G113" s="11">
        <v>17.555261999999999</v>
      </c>
      <c r="H113" s="11">
        <v>37.355262000000003</v>
      </c>
      <c r="I113">
        <f>IF(G113&lt;C113,1,0)</f>
        <v>1</v>
      </c>
      <c r="J113" t="str">
        <f>IF(G113=E113,"PTC",IF(G113=F113,"ITC"))</f>
        <v>PTC</v>
      </c>
      <c r="K113">
        <f>IF(J113="PTC",1,0)</f>
        <v>1</v>
      </c>
      <c r="L113">
        <f t="shared" si="7"/>
        <v>20.526069278503378</v>
      </c>
    </row>
    <row r="114" spans="1:12" x14ac:dyDescent="0.2">
      <c r="A114" s="2">
        <v>4162</v>
      </c>
      <c r="B114" s="2" t="s">
        <v>415</v>
      </c>
      <c r="C114" s="11">
        <v>40.734229999999997</v>
      </c>
      <c r="D114" s="2">
        <v>15</v>
      </c>
      <c r="E114" s="11">
        <v>25.793521999999999</v>
      </c>
      <c r="F114" s="11">
        <v>29.270437999999999</v>
      </c>
      <c r="G114" s="11">
        <v>25.793521999999999</v>
      </c>
      <c r="H114" s="11">
        <v>45.593522</v>
      </c>
      <c r="I114">
        <f>IF(G114&lt;C114,1,0)</f>
        <v>1</v>
      </c>
      <c r="J114" t="str">
        <f>IF(G114=E114,"PTC",IF(G114=F114,"ITC"))</f>
        <v>PTC</v>
      </c>
      <c r="K114">
        <f>IF(J114="PTC",1,0)</f>
        <v>1</v>
      </c>
      <c r="L114">
        <f t="shared" si="7"/>
        <v>36.678508468185107</v>
      </c>
    </row>
    <row r="115" spans="1:12" x14ac:dyDescent="0.2">
      <c r="A115" s="2">
        <v>4271</v>
      </c>
      <c r="B115" s="2" t="s">
        <v>417</v>
      </c>
      <c r="C115" s="11">
        <v>44.624025000000003</v>
      </c>
      <c r="D115" s="2">
        <v>25</v>
      </c>
      <c r="E115" s="11">
        <v>23.18103</v>
      </c>
      <c r="F115" s="11">
        <v>27.502511999999999</v>
      </c>
      <c r="G115" s="11">
        <v>23.18103</v>
      </c>
      <c r="H115" s="11">
        <v>42.981029999999997</v>
      </c>
      <c r="I115">
        <f>IF(G115&lt;C115,1,0)</f>
        <v>1</v>
      </c>
      <c r="J115" t="str">
        <f>IF(G115=E115,"PTC",IF(G115=F115,"ITC"))</f>
        <v>PTC</v>
      </c>
      <c r="K115">
        <f>IF(J115="PTC",1,0)</f>
        <v>1</v>
      </c>
      <c r="L115">
        <f t="shared" si="7"/>
        <v>48.052579300051939</v>
      </c>
    </row>
    <row r="116" spans="1:12" x14ac:dyDescent="0.2">
      <c r="A116" s="2">
        <v>6002</v>
      </c>
      <c r="B116" s="2" t="s">
        <v>420</v>
      </c>
      <c r="C116" s="11">
        <v>25.704422000000001</v>
      </c>
      <c r="D116" s="2" t="s">
        <v>716</v>
      </c>
      <c r="E116" s="11"/>
      <c r="F116" s="11"/>
      <c r="G116" s="11"/>
      <c r="H116" s="11"/>
      <c r="L116">
        <f t="shared" si="7"/>
        <v>100</v>
      </c>
    </row>
    <row r="117" spans="1:12" x14ac:dyDescent="0.2">
      <c r="A117" s="2">
        <v>6004</v>
      </c>
      <c r="B117" s="2" t="s">
        <v>422</v>
      </c>
      <c r="C117" s="11">
        <v>31.577244</v>
      </c>
      <c r="D117" s="2" t="s">
        <v>716</v>
      </c>
      <c r="E117" s="11"/>
      <c r="F117" s="11"/>
      <c r="G117" s="11"/>
      <c r="H117" s="11"/>
      <c r="L117">
        <f t="shared" si="7"/>
        <v>100</v>
      </c>
    </row>
    <row r="118" spans="1:12" x14ac:dyDescent="0.2">
      <c r="A118" s="2">
        <v>6009</v>
      </c>
      <c r="B118" s="2" t="s">
        <v>424</v>
      </c>
      <c r="C118" s="11">
        <v>32.338634999999996</v>
      </c>
      <c r="D118" s="2" t="s">
        <v>716</v>
      </c>
      <c r="E118" s="11"/>
      <c r="F118" s="11"/>
      <c r="G118" s="11"/>
      <c r="H118" s="11"/>
      <c r="L118">
        <f t="shared" si="7"/>
        <v>100</v>
      </c>
    </row>
    <row r="119" spans="1:12" x14ac:dyDescent="0.2">
      <c r="A119" s="2">
        <v>6017</v>
      </c>
      <c r="B119" s="2" t="s">
        <v>427</v>
      </c>
      <c r="C119" s="11">
        <v>32.504280999999999</v>
      </c>
      <c r="D119" s="2">
        <v>30</v>
      </c>
      <c r="E119" s="11">
        <v>21.011704999999999</v>
      </c>
      <c r="F119" s="11">
        <v>26.359064</v>
      </c>
      <c r="G119" s="11">
        <v>21.011704999999999</v>
      </c>
      <c r="H119" s="11">
        <v>40.811705000000003</v>
      </c>
      <c r="I119">
        <f>IF(G119&lt;C119,1,0)</f>
        <v>1</v>
      </c>
      <c r="J119" t="str">
        <f>IF(G119=E119,"PTC",IF(G119=F119,"ITC"))</f>
        <v>PTC</v>
      </c>
      <c r="K119">
        <f>IF(J119="PTC",1,0)</f>
        <v>1</v>
      </c>
      <c r="L119">
        <f t="shared" si="7"/>
        <v>35.357114959718686</v>
      </c>
    </row>
    <row r="120" spans="1:12" x14ac:dyDescent="0.2">
      <c r="A120" s="2">
        <v>6018</v>
      </c>
      <c r="B120" s="2" t="s">
        <v>430</v>
      </c>
      <c r="C120" s="11">
        <v>37.372126000000002</v>
      </c>
      <c r="D120" s="2" t="s">
        <v>716</v>
      </c>
      <c r="E120" s="11"/>
      <c r="F120" s="11"/>
      <c r="G120" s="11"/>
      <c r="H120" s="11"/>
      <c r="L120">
        <f t="shared" si="7"/>
        <v>100</v>
      </c>
    </row>
    <row r="121" spans="1:12" x14ac:dyDescent="0.2">
      <c r="A121" s="2">
        <v>6019</v>
      </c>
      <c r="B121" s="2" t="s">
        <v>433</v>
      </c>
      <c r="C121" s="11">
        <v>35.176862999999997</v>
      </c>
      <c r="D121" s="2" t="s">
        <v>716</v>
      </c>
      <c r="E121" s="11"/>
      <c r="F121" s="11"/>
      <c r="G121" s="11"/>
      <c r="H121" s="11"/>
      <c r="L121">
        <f t="shared" si="7"/>
        <v>100</v>
      </c>
    </row>
    <row r="122" spans="1:12" x14ac:dyDescent="0.2">
      <c r="A122" s="2">
        <v>6021</v>
      </c>
      <c r="B122" s="2" t="s">
        <v>436</v>
      </c>
      <c r="C122" s="11">
        <v>28.453410000000002</v>
      </c>
      <c r="D122" s="2">
        <v>35</v>
      </c>
      <c r="E122" s="11">
        <v>51.179999000000002</v>
      </c>
      <c r="F122" s="11">
        <v>45.657662999999999</v>
      </c>
      <c r="G122" s="11">
        <v>45.657662999999999</v>
      </c>
      <c r="H122" s="11">
        <v>70.979999000000007</v>
      </c>
      <c r="I122">
        <f>IF(G122&lt;C122,1,0)</f>
        <v>0</v>
      </c>
      <c r="J122" t="str">
        <f>IF(G122=E122,"PTC",IF(G122=F122,"ITC"))</f>
        <v>ITC</v>
      </c>
      <c r="K122">
        <f>IF(J122="PTC",1,0)</f>
        <v>0</v>
      </c>
      <c r="L122">
        <f t="shared" si="7"/>
        <v>-60.464643780833285</v>
      </c>
    </row>
    <row r="123" spans="1:12" x14ac:dyDescent="0.2">
      <c r="A123" s="2">
        <v>6030</v>
      </c>
      <c r="B123" s="2" t="s">
        <v>439</v>
      </c>
      <c r="C123" s="11">
        <v>23.718404</v>
      </c>
      <c r="D123" s="2" t="s">
        <v>716</v>
      </c>
      <c r="E123" s="11"/>
      <c r="F123" s="11"/>
      <c r="G123" s="11"/>
      <c r="H123" s="11"/>
      <c r="L123">
        <f t="shared" si="7"/>
        <v>100</v>
      </c>
    </row>
    <row r="124" spans="1:12" x14ac:dyDescent="0.2">
      <c r="A124" s="2">
        <v>6034</v>
      </c>
      <c r="B124" s="2" t="s">
        <v>442</v>
      </c>
      <c r="C124" s="11">
        <v>34.790339000000003</v>
      </c>
      <c r="D124" s="2" t="s">
        <v>716</v>
      </c>
      <c r="E124" s="11"/>
      <c r="F124" s="11"/>
      <c r="G124" s="11"/>
      <c r="H124" s="11"/>
      <c r="L124">
        <f t="shared" si="7"/>
        <v>100</v>
      </c>
    </row>
    <row r="125" spans="1:12" x14ac:dyDescent="0.2">
      <c r="A125" s="2">
        <v>6041</v>
      </c>
      <c r="B125" s="2" t="s">
        <v>443</v>
      </c>
      <c r="C125" s="11">
        <v>34.311576000000002</v>
      </c>
      <c r="D125" s="2" t="s">
        <v>716</v>
      </c>
      <c r="E125" s="11"/>
      <c r="F125" s="11"/>
      <c r="G125" s="11"/>
      <c r="H125" s="11"/>
      <c r="L125">
        <f t="shared" si="7"/>
        <v>100</v>
      </c>
    </row>
    <row r="126" spans="1:12" x14ac:dyDescent="0.2">
      <c r="A126" s="2">
        <v>6052</v>
      </c>
      <c r="B126" s="2" t="s">
        <v>446</v>
      </c>
      <c r="C126" s="11">
        <v>83.560390999999996</v>
      </c>
      <c r="D126" s="2">
        <v>30</v>
      </c>
      <c r="E126" s="11">
        <v>40.977156000000001</v>
      </c>
      <c r="F126" s="11">
        <v>39.691550999999997</v>
      </c>
      <c r="G126" s="11">
        <v>39.691550999999997</v>
      </c>
      <c r="H126" s="11">
        <v>60.777155999999998</v>
      </c>
      <c r="I126">
        <f>IF(G126&lt;C126,1,0)</f>
        <v>1</v>
      </c>
      <c r="J126" t="str">
        <f>IF(G126=E126,"PTC",IF(G126=F126,"ITC"))</f>
        <v>ITC</v>
      </c>
      <c r="K126">
        <f>IF(J126="PTC",1,0)</f>
        <v>0</v>
      </c>
      <c r="L126">
        <f t="shared" si="7"/>
        <v>52.499562861068952</v>
      </c>
    </row>
    <row r="127" spans="1:12" x14ac:dyDescent="0.2">
      <c r="A127" s="2">
        <v>6055</v>
      </c>
      <c r="B127" s="2" t="s">
        <v>448</v>
      </c>
      <c r="C127" s="11">
        <v>45.222752999999997</v>
      </c>
      <c r="D127" s="2">
        <v>40</v>
      </c>
      <c r="E127" s="11">
        <v>30.649637999999999</v>
      </c>
      <c r="F127" s="11">
        <v>32.969200000000001</v>
      </c>
      <c r="G127" s="11">
        <v>30.649637999999999</v>
      </c>
      <c r="H127" s="11">
        <v>50.449638</v>
      </c>
      <c r="I127">
        <f>IF(G127&lt;C127,1,0)</f>
        <v>1</v>
      </c>
      <c r="J127" t="str">
        <f>IF(G127=E127,"PTC",IF(G127=F127,"ITC"))</f>
        <v>PTC</v>
      </c>
      <c r="K127">
        <f>IF(J127="PTC",1,0)</f>
        <v>1</v>
      </c>
      <c r="L127">
        <f t="shared" si="7"/>
        <v>32.225183194839992</v>
      </c>
    </row>
    <row r="128" spans="1:12" x14ac:dyDescent="0.2">
      <c r="A128" s="2">
        <v>6064</v>
      </c>
      <c r="B128" s="2" t="s">
        <v>451</v>
      </c>
      <c r="C128" s="11">
        <v>36.451856999999997</v>
      </c>
      <c r="D128" s="2">
        <v>40</v>
      </c>
      <c r="E128" s="11">
        <v>17.855177999999999</v>
      </c>
      <c r="F128" s="11">
        <v>24.337278999999999</v>
      </c>
      <c r="G128" s="11">
        <v>17.855177999999999</v>
      </c>
      <c r="H128" s="11">
        <v>37.655177999999999</v>
      </c>
      <c r="I128">
        <f>IF(G128&lt;C128,1,0)</f>
        <v>1</v>
      </c>
      <c r="J128" t="str">
        <f>IF(G128=E128,"PTC",IF(G128=F128,"ITC"))</f>
        <v>PTC</v>
      </c>
      <c r="K128">
        <f>IF(J128="PTC",1,0)</f>
        <v>1</v>
      </c>
      <c r="L128">
        <f t="shared" si="7"/>
        <v>51.017096330647846</v>
      </c>
    </row>
    <row r="129" spans="1:12" x14ac:dyDescent="0.2">
      <c r="A129" s="2">
        <v>6065</v>
      </c>
      <c r="B129" s="2" t="s">
        <v>454</v>
      </c>
      <c r="C129" s="11">
        <v>23.498467000000002</v>
      </c>
      <c r="D129" s="2" t="s">
        <v>716</v>
      </c>
      <c r="E129" s="11"/>
      <c r="F129" s="11"/>
      <c r="G129" s="11"/>
      <c r="H129" s="11"/>
      <c r="L129">
        <f t="shared" si="7"/>
        <v>100</v>
      </c>
    </row>
    <row r="130" spans="1:12" x14ac:dyDescent="0.2">
      <c r="A130" s="2">
        <v>6068</v>
      </c>
      <c r="B130" s="2" t="s">
        <v>455</v>
      </c>
      <c r="C130" s="11">
        <v>29.494678</v>
      </c>
      <c r="D130" s="2">
        <v>45</v>
      </c>
      <c r="E130" s="11">
        <v>14.867938000000001</v>
      </c>
      <c r="F130" s="11">
        <v>22.347671999999999</v>
      </c>
      <c r="G130" s="11">
        <v>14.867938000000001</v>
      </c>
      <c r="H130" s="11">
        <v>34.667937999999999</v>
      </c>
      <c r="I130">
        <f>IF(G130&lt;C130,1,0)</f>
        <v>1</v>
      </c>
      <c r="J130" t="str">
        <f>IF(G130=E130,"PTC",IF(G130=F130,"ITC"))</f>
        <v>PTC</v>
      </c>
      <c r="K130">
        <f>IF(J130="PTC",1,0)</f>
        <v>1</v>
      </c>
      <c r="L130">
        <f t="shared" si="7"/>
        <v>49.591116065074523</v>
      </c>
    </row>
    <row r="131" spans="1:12" x14ac:dyDescent="0.2">
      <c r="A131" s="2">
        <v>6071</v>
      </c>
      <c r="B131" s="2" t="s">
        <v>457</v>
      </c>
      <c r="C131" s="11">
        <v>26.306291999999999</v>
      </c>
      <c r="D131" s="2" t="s">
        <v>716</v>
      </c>
      <c r="E131" s="11"/>
      <c r="F131" s="11"/>
      <c r="G131" s="11"/>
      <c r="H131" s="11"/>
      <c r="L131">
        <f t="shared" ref="L131:L194" si="8">(C131-G131)/C131*100</f>
        <v>100</v>
      </c>
    </row>
    <row r="132" spans="1:12" x14ac:dyDescent="0.2">
      <c r="A132" s="2">
        <v>6073</v>
      </c>
      <c r="B132" s="2" t="s">
        <v>459</v>
      </c>
      <c r="C132" s="11">
        <v>45.884839999999997</v>
      </c>
      <c r="D132" s="2" t="s">
        <v>716</v>
      </c>
      <c r="E132" s="11"/>
      <c r="F132" s="11"/>
      <c r="G132" s="11"/>
      <c r="H132" s="11"/>
      <c r="L132">
        <f t="shared" si="8"/>
        <v>100</v>
      </c>
    </row>
    <row r="133" spans="1:12" x14ac:dyDescent="0.2">
      <c r="A133" s="2">
        <v>6077</v>
      </c>
      <c r="B133" s="2" t="s">
        <v>462</v>
      </c>
      <c r="C133" s="11">
        <v>19.260974999999998</v>
      </c>
      <c r="D133" s="2">
        <v>25</v>
      </c>
      <c r="E133" s="11">
        <v>18.342955</v>
      </c>
      <c r="F133" s="11">
        <v>24.538464999999999</v>
      </c>
      <c r="G133" s="11">
        <v>18.342955</v>
      </c>
      <c r="H133" s="11">
        <v>38.142955000000001</v>
      </c>
      <c r="I133">
        <f>IF(G133&lt;C133,1,0)</f>
        <v>1</v>
      </c>
      <c r="J133" t="str">
        <f>IF(G133=E133,"PTC",IF(G133=F133,"ITC"))</f>
        <v>PTC</v>
      </c>
      <c r="K133">
        <f>IF(J133="PTC",1,0)</f>
        <v>1</v>
      </c>
      <c r="L133">
        <f t="shared" si="8"/>
        <v>4.7662177018556875</v>
      </c>
    </row>
    <row r="134" spans="1:12" x14ac:dyDescent="0.2">
      <c r="A134" s="2">
        <v>6085</v>
      </c>
      <c r="B134" s="2" t="s">
        <v>463</v>
      </c>
      <c r="C134" s="11">
        <v>46.822823</v>
      </c>
      <c r="D134" s="2">
        <v>25</v>
      </c>
      <c r="E134" s="11">
        <v>21.432575</v>
      </c>
      <c r="F134" s="11">
        <v>26.495925</v>
      </c>
      <c r="G134" s="11">
        <v>21.432575</v>
      </c>
      <c r="H134" s="11">
        <v>41.232574999999997</v>
      </c>
      <c r="I134">
        <f>IF(G134&lt;C134,1,0)</f>
        <v>1</v>
      </c>
      <c r="J134" t="str">
        <f>IF(G134=E134,"PTC",IF(G134=F134,"ITC"))</f>
        <v>PTC</v>
      </c>
      <c r="K134">
        <f>IF(J134="PTC",1,0)</f>
        <v>1</v>
      </c>
      <c r="L134">
        <f t="shared" si="8"/>
        <v>54.226222113946442</v>
      </c>
    </row>
    <row r="135" spans="1:12" x14ac:dyDescent="0.2">
      <c r="A135" s="2">
        <v>6090</v>
      </c>
      <c r="B135" s="2" t="s">
        <v>465</v>
      </c>
      <c r="C135" s="11">
        <v>35.041142999999998</v>
      </c>
      <c r="D135" s="2" t="s">
        <v>716</v>
      </c>
      <c r="E135" s="11"/>
      <c r="F135" s="11"/>
      <c r="G135" s="11"/>
      <c r="H135" s="11"/>
      <c r="L135">
        <f t="shared" si="8"/>
        <v>100</v>
      </c>
    </row>
    <row r="136" spans="1:12" x14ac:dyDescent="0.2">
      <c r="A136" s="2">
        <v>6095</v>
      </c>
      <c r="B136" s="2" t="s">
        <v>468</v>
      </c>
      <c r="C136" s="11">
        <v>33.977760000000004</v>
      </c>
      <c r="D136" s="2">
        <v>20</v>
      </c>
      <c r="E136" s="11">
        <v>15.179888</v>
      </c>
      <c r="F136" s="11">
        <v>22.546202999999998</v>
      </c>
      <c r="G136" s="11">
        <v>15.179888</v>
      </c>
      <c r="H136" s="11">
        <v>34.979888000000003</v>
      </c>
      <c r="I136">
        <f>IF(G136&lt;C136,1,0)</f>
        <v>1</v>
      </c>
      <c r="J136" t="str">
        <f>IF(G136=E136,"PTC",IF(G136=F136,"ITC"))</f>
        <v>PTC</v>
      </c>
      <c r="K136">
        <f>IF(J136="PTC",1,0)</f>
        <v>1</v>
      </c>
      <c r="L136">
        <f t="shared" si="8"/>
        <v>55.324047259148344</v>
      </c>
    </row>
    <row r="137" spans="1:12" x14ac:dyDescent="0.2">
      <c r="A137" s="2">
        <v>6096</v>
      </c>
      <c r="B137" s="2" t="s">
        <v>470</v>
      </c>
      <c r="C137" s="11">
        <v>19.44632</v>
      </c>
      <c r="D137" s="2">
        <v>40</v>
      </c>
      <c r="E137" s="11">
        <v>16.894563999999999</v>
      </c>
      <c r="F137" s="11">
        <v>23.594258</v>
      </c>
      <c r="G137" s="11">
        <v>16.894563999999999</v>
      </c>
      <c r="H137" s="11">
        <v>36.694564</v>
      </c>
      <c r="I137">
        <f>IF(G137&lt;C137,1,0)</f>
        <v>1</v>
      </c>
      <c r="J137" t="str">
        <f>IF(G137=E137,"PTC",IF(G137=F137,"ITC"))</f>
        <v>PTC</v>
      </c>
      <c r="K137">
        <f>IF(J137="PTC",1,0)</f>
        <v>1</v>
      </c>
      <c r="L137">
        <f t="shared" si="8"/>
        <v>13.122050855894591</v>
      </c>
    </row>
    <row r="138" spans="1:12" x14ac:dyDescent="0.2">
      <c r="A138" s="2">
        <v>6098</v>
      </c>
      <c r="B138" s="2" t="s">
        <v>472</v>
      </c>
      <c r="C138" s="11">
        <v>34.499310999999999</v>
      </c>
      <c r="D138" s="2">
        <v>25</v>
      </c>
      <c r="E138" s="11">
        <v>18.921206000000002</v>
      </c>
      <c r="F138" s="11">
        <v>24.820326000000001</v>
      </c>
      <c r="G138" s="11">
        <v>18.921206000000002</v>
      </c>
      <c r="H138" s="11">
        <v>38.721206000000002</v>
      </c>
      <c r="I138">
        <f>IF(G138&lt;C138,1,0)</f>
        <v>1</v>
      </c>
      <c r="J138" t="str">
        <f>IF(G138=E138,"PTC",IF(G138=F138,"ITC"))</f>
        <v>PTC</v>
      </c>
      <c r="K138">
        <f>IF(J138="PTC",1,0)</f>
        <v>1</v>
      </c>
      <c r="L138">
        <f t="shared" si="8"/>
        <v>45.154829323982725</v>
      </c>
    </row>
    <row r="139" spans="1:12" x14ac:dyDescent="0.2">
      <c r="A139" s="2">
        <v>6101</v>
      </c>
      <c r="B139" s="2" t="s">
        <v>475</v>
      </c>
      <c r="C139" s="11">
        <v>28.673403</v>
      </c>
      <c r="D139" s="2">
        <v>15</v>
      </c>
      <c r="E139" s="11">
        <v>18.992006</v>
      </c>
      <c r="F139" s="11">
        <v>24.982029000000001</v>
      </c>
      <c r="G139" s="11">
        <v>18.992006</v>
      </c>
      <c r="H139" s="11">
        <v>38.792006000000001</v>
      </c>
      <c r="I139">
        <f>IF(G139&lt;C139,1,0)</f>
        <v>1</v>
      </c>
      <c r="J139" t="str">
        <f>IF(G139=E139,"PTC",IF(G139=F139,"ITC"))</f>
        <v>PTC</v>
      </c>
      <c r="K139">
        <f>IF(J139="PTC",1,0)</f>
        <v>1</v>
      </c>
      <c r="L139">
        <f t="shared" si="8"/>
        <v>33.764380879381491</v>
      </c>
    </row>
    <row r="140" spans="1:12" x14ac:dyDescent="0.2">
      <c r="A140" s="2">
        <v>6113</v>
      </c>
      <c r="B140" s="2" t="s">
        <v>477</v>
      </c>
      <c r="C140" s="11">
        <v>41.602981999999997</v>
      </c>
      <c r="D140" s="2" t="s">
        <v>716</v>
      </c>
      <c r="E140" s="11"/>
      <c r="F140" s="11"/>
      <c r="G140" s="11"/>
      <c r="H140" s="11"/>
      <c r="L140">
        <f t="shared" si="8"/>
        <v>100</v>
      </c>
    </row>
    <row r="141" spans="1:12" x14ac:dyDescent="0.2">
      <c r="A141" s="2">
        <v>6137</v>
      </c>
      <c r="B141" s="2" t="s">
        <v>479</v>
      </c>
      <c r="C141" s="11">
        <v>42.542890999999997</v>
      </c>
      <c r="D141" s="2">
        <v>35</v>
      </c>
      <c r="E141" s="11">
        <v>22.814119999999999</v>
      </c>
      <c r="F141" s="11">
        <v>27.666508</v>
      </c>
      <c r="G141" s="11">
        <v>22.814119999999999</v>
      </c>
      <c r="H141" s="11">
        <v>42.61412</v>
      </c>
      <c r="I141">
        <f>IF(G141&lt;C141,1,0)</f>
        <v>1</v>
      </c>
      <c r="J141" t="str">
        <f>IF(G141=E141,"PTC",IF(G141=F141,"ITC"))</f>
        <v>PTC</v>
      </c>
      <c r="K141">
        <f>IF(J141="PTC",1,0)</f>
        <v>1</v>
      </c>
      <c r="L141">
        <f t="shared" si="8"/>
        <v>46.37383717058627</v>
      </c>
    </row>
    <row r="142" spans="1:12" x14ac:dyDescent="0.2">
      <c r="A142" s="2">
        <v>6138</v>
      </c>
      <c r="B142" s="2" t="s">
        <v>481</v>
      </c>
      <c r="C142" s="11">
        <v>30.381309000000002</v>
      </c>
      <c r="D142" s="2">
        <v>25</v>
      </c>
      <c r="E142" s="11">
        <v>15.997533000000001</v>
      </c>
      <c r="F142" s="11">
        <v>23.150247</v>
      </c>
      <c r="G142" s="11">
        <v>15.997533000000001</v>
      </c>
      <c r="H142" s="11">
        <v>35.797533000000001</v>
      </c>
      <c r="I142">
        <f>IF(G142&lt;C142,1,0)</f>
        <v>1</v>
      </c>
      <c r="J142" t="str">
        <f>IF(G142=E142,"PTC",IF(G142=F142,"ITC"))</f>
        <v>PTC</v>
      </c>
      <c r="K142">
        <f>IF(J142="PTC",1,0)</f>
        <v>1</v>
      </c>
      <c r="L142">
        <f t="shared" si="8"/>
        <v>47.344161504035256</v>
      </c>
    </row>
    <row r="143" spans="1:12" x14ac:dyDescent="0.2">
      <c r="A143" s="2">
        <v>6139</v>
      </c>
      <c r="B143" s="2" t="s">
        <v>484</v>
      </c>
      <c r="C143" s="11">
        <v>33.709511999999997</v>
      </c>
      <c r="D143" s="2" t="s">
        <v>716</v>
      </c>
      <c r="E143" s="11"/>
      <c r="F143" s="11"/>
      <c r="G143" s="11"/>
      <c r="H143" s="11"/>
      <c r="L143">
        <f t="shared" si="8"/>
        <v>100</v>
      </c>
    </row>
    <row r="144" spans="1:12" x14ac:dyDescent="0.2">
      <c r="A144" s="2">
        <v>6146</v>
      </c>
      <c r="B144" s="2" t="s">
        <v>487</v>
      </c>
      <c r="C144" s="11">
        <v>33.393740999999999</v>
      </c>
      <c r="D144" s="2" t="s">
        <v>716</v>
      </c>
      <c r="E144" s="11"/>
      <c r="F144" s="11"/>
      <c r="G144" s="11"/>
      <c r="H144" s="11"/>
      <c r="L144">
        <f t="shared" si="8"/>
        <v>100</v>
      </c>
    </row>
    <row r="145" spans="1:12" x14ac:dyDescent="0.2">
      <c r="A145" s="2">
        <v>6155</v>
      </c>
      <c r="B145" s="2" t="s">
        <v>490</v>
      </c>
      <c r="C145" s="11">
        <v>24.074928</v>
      </c>
      <c r="D145" s="2" t="s">
        <v>716</v>
      </c>
      <c r="E145" s="11"/>
      <c r="F145" s="11"/>
      <c r="G145" s="11"/>
      <c r="H145" s="11"/>
      <c r="L145">
        <f t="shared" si="8"/>
        <v>100</v>
      </c>
    </row>
    <row r="146" spans="1:12" x14ac:dyDescent="0.2">
      <c r="A146" s="2">
        <v>6165</v>
      </c>
      <c r="B146" s="2" t="s">
        <v>491</v>
      </c>
      <c r="C146" s="11">
        <v>31.570782000000001</v>
      </c>
      <c r="D146" s="2" t="s">
        <v>716</v>
      </c>
      <c r="E146" s="11"/>
      <c r="F146" s="11"/>
      <c r="G146" s="11"/>
      <c r="H146" s="11"/>
      <c r="L146">
        <f t="shared" si="8"/>
        <v>100</v>
      </c>
    </row>
    <row r="147" spans="1:12" x14ac:dyDescent="0.2">
      <c r="A147" s="2">
        <v>6166</v>
      </c>
      <c r="B147" s="2" t="s">
        <v>494</v>
      </c>
      <c r="C147" s="11">
        <v>56.150534999999998</v>
      </c>
      <c r="D147" s="2" t="s">
        <v>716</v>
      </c>
      <c r="E147" s="11"/>
      <c r="F147" s="11"/>
      <c r="G147" s="11"/>
      <c r="H147" s="11"/>
      <c r="L147">
        <f t="shared" si="8"/>
        <v>100</v>
      </c>
    </row>
    <row r="148" spans="1:12" x14ac:dyDescent="0.2">
      <c r="A148" s="2">
        <v>6177</v>
      </c>
      <c r="B148" s="2" t="s">
        <v>497</v>
      </c>
      <c r="C148" s="11">
        <v>43.820639999999997</v>
      </c>
      <c r="D148" s="2">
        <v>25</v>
      </c>
      <c r="E148" s="11">
        <v>60.670352999999999</v>
      </c>
      <c r="F148" s="11">
        <v>51.782853000000003</v>
      </c>
      <c r="G148" s="11">
        <v>51.782853000000003</v>
      </c>
      <c r="H148" s="11">
        <v>80.470353000000003</v>
      </c>
      <c r="I148">
        <f>IF(G148&lt;C148,1,0)</f>
        <v>0</v>
      </c>
      <c r="J148" t="str">
        <f>IF(G148=E148,"PTC",IF(G148=F148,"ITC"))</f>
        <v>ITC</v>
      </c>
      <c r="K148">
        <f>IF(J148="PTC",1,0)</f>
        <v>0</v>
      </c>
      <c r="L148">
        <f t="shared" si="8"/>
        <v>-18.170006188864441</v>
      </c>
    </row>
    <row r="149" spans="1:12" x14ac:dyDescent="0.2">
      <c r="A149" s="2">
        <v>6178</v>
      </c>
      <c r="B149" s="2" t="s">
        <v>502</v>
      </c>
      <c r="C149" s="11">
        <v>28.214137999999998</v>
      </c>
      <c r="D149" s="2">
        <v>30</v>
      </c>
      <c r="E149" s="11">
        <v>25.268801</v>
      </c>
      <c r="F149" s="11">
        <v>29.380983000000001</v>
      </c>
      <c r="G149" s="11">
        <v>25.268801</v>
      </c>
      <c r="H149" s="11">
        <v>45.068801000000001</v>
      </c>
      <c r="I149">
        <f>IF(G149&lt;C149,1,0)</f>
        <v>1</v>
      </c>
      <c r="J149" t="str">
        <f>IF(G149=E149,"PTC",IF(G149=F149,"ITC"))</f>
        <v>PTC</v>
      </c>
      <c r="K149">
        <f>IF(J149="PTC",1,0)</f>
        <v>1</v>
      </c>
      <c r="L149">
        <f t="shared" si="8"/>
        <v>10.439223767885442</v>
      </c>
    </row>
    <row r="150" spans="1:12" x14ac:dyDescent="0.2">
      <c r="A150" s="2">
        <v>6179</v>
      </c>
      <c r="B150" s="2" t="s">
        <v>505</v>
      </c>
      <c r="C150" s="11">
        <v>27.729483999999999</v>
      </c>
      <c r="D150" s="2" t="s">
        <v>716</v>
      </c>
      <c r="E150" s="11"/>
      <c r="F150" s="11"/>
      <c r="G150" s="11"/>
      <c r="H150" s="11"/>
      <c r="L150">
        <f t="shared" si="8"/>
        <v>100</v>
      </c>
    </row>
    <row r="151" spans="1:12" x14ac:dyDescent="0.2">
      <c r="A151" s="2">
        <v>6180</v>
      </c>
      <c r="B151" s="2" t="s">
        <v>508</v>
      </c>
      <c r="C151" s="11">
        <v>27.663292999999999</v>
      </c>
      <c r="D151" s="2" t="s">
        <v>716</v>
      </c>
      <c r="E151" s="11"/>
      <c r="F151" s="11"/>
      <c r="G151" s="11"/>
      <c r="H151" s="11"/>
      <c r="L151">
        <f t="shared" si="8"/>
        <v>100</v>
      </c>
    </row>
    <row r="152" spans="1:12" x14ac:dyDescent="0.2">
      <c r="A152" s="2">
        <v>6183</v>
      </c>
      <c r="B152" s="2" t="s">
        <v>511</v>
      </c>
      <c r="C152" s="11">
        <v>53.67315</v>
      </c>
      <c r="D152" s="2">
        <v>20</v>
      </c>
      <c r="E152" s="11">
        <v>23.742920000000002</v>
      </c>
      <c r="F152" s="11">
        <v>28.356276000000001</v>
      </c>
      <c r="G152" s="11">
        <v>23.742920000000002</v>
      </c>
      <c r="H152" s="11">
        <v>43.542920000000002</v>
      </c>
      <c r="I152">
        <f t="shared" ref="I152:I159" si="9">IF(G152&lt;C152,1,0)</f>
        <v>1</v>
      </c>
      <c r="J152" t="str">
        <f t="shared" ref="J152:J159" si="10">IF(G152=E152,"PTC",IF(G152=F152,"ITC"))</f>
        <v>PTC</v>
      </c>
      <c r="K152">
        <f t="shared" ref="K152:K159" si="11">IF(J152="PTC",1,0)</f>
        <v>1</v>
      </c>
      <c r="L152">
        <f t="shared" si="8"/>
        <v>55.76387821471257</v>
      </c>
    </row>
    <row r="153" spans="1:12" x14ac:dyDescent="0.2">
      <c r="A153" s="2">
        <v>6190</v>
      </c>
      <c r="B153" s="2" t="s">
        <v>514</v>
      </c>
      <c r="C153" s="11">
        <v>39.516232000000002</v>
      </c>
      <c r="D153" s="2">
        <v>35</v>
      </c>
      <c r="E153" s="11">
        <v>29.293023999999999</v>
      </c>
      <c r="F153" s="11">
        <v>32.027819999999998</v>
      </c>
      <c r="G153" s="11">
        <v>29.293023999999999</v>
      </c>
      <c r="H153" s="11">
        <v>49.093024</v>
      </c>
      <c r="I153">
        <f t="shared" si="9"/>
        <v>1</v>
      </c>
      <c r="J153" t="str">
        <f t="shared" si="10"/>
        <v>PTC</v>
      </c>
      <c r="K153">
        <f t="shared" si="11"/>
        <v>1</v>
      </c>
      <c r="L153">
        <f t="shared" si="8"/>
        <v>25.870907934744391</v>
      </c>
    </row>
    <row r="154" spans="1:12" x14ac:dyDescent="0.2">
      <c r="A154" s="2">
        <v>6193</v>
      </c>
      <c r="B154" s="2" t="s">
        <v>517</v>
      </c>
      <c r="C154" s="11">
        <v>27.98075</v>
      </c>
      <c r="D154" s="2">
        <v>25</v>
      </c>
      <c r="E154" s="11">
        <v>14.845167</v>
      </c>
      <c r="F154" s="11">
        <v>22.344529000000001</v>
      </c>
      <c r="G154" s="11">
        <v>14.845167</v>
      </c>
      <c r="H154" s="11">
        <v>34.645167000000001</v>
      </c>
      <c r="I154">
        <f t="shared" si="9"/>
        <v>1</v>
      </c>
      <c r="J154" t="str">
        <f t="shared" si="10"/>
        <v>PTC</v>
      </c>
      <c r="K154">
        <f t="shared" si="11"/>
        <v>1</v>
      </c>
      <c r="L154">
        <f t="shared" si="8"/>
        <v>46.945071164997366</v>
      </c>
    </row>
    <row r="155" spans="1:12" x14ac:dyDescent="0.2">
      <c r="A155" s="2">
        <v>6194</v>
      </c>
      <c r="B155" s="2" t="s">
        <v>520</v>
      </c>
      <c r="C155" s="11">
        <v>34.941456000000002</v>
      </c>
      <c r="D155" s="2">
        <v>15</v>
      </c>
      <c r="E155" s="11">
        <v>16.822303999999999</v>
      </c>
      <c r="F155" s="11">
        <v>23.643439999999998</v>
      </c>
      <c r="G155" s="11">
        <v>16.822303999999999</v>
      </c>
      <c r="H155" s="11">
        <v>36.622304</v>
      </c>
      <c r="I155">
        <f t="shared" si="9"/>
        <v>1</v>
      </c>
      <c r="J155" t="str">
        <f t="shared" si="10"/>
        <v>PTC</v>
      </c>
      <c r="K155">
        <f t="shared" si="11"/>
        <v>1</v>
      </c>
      <c r="L155">
        <f t="shared" si="8"/>
        <v>51.855744076606314</v>
      </c>
    </row>
    <row r="156" spans="1:12" x14ac:dyDescent="0.2">
      <c r="A156" s="2">
        <v>6195</v>
      </c>
      <c r="B156" s="2" t="s">
        <v>522</v>
      </c>
      <c r="C156" s="11">
        <v>32.700535000000002</v>
      </c>
      <c r="D156" s="2">
        <v>40</v>
      </c>
      <c r="E156" s="11">
        <v>18.677479000000002</v>
      </c>
      <c r="F156" s="11">
        <v>24.868303999999998</v>
      </c>
      <c r="G156" s="11">
        <v>18.677479000000002</v>
      </c>
      <c r="H156" s="11">
        <v>38.477479000000002</v>
      </c>
      <c r="I156">
        <f t="shared" si="9"/>
        <v>1</v>
      </c>
      <c r="J156" t="str">
        <f t="shared" si="10"/>
        <v>PTC</v>
      </c>
      <c r="K156">
        <f t="shared" si="11"/>
        <v>1</v>
      </c>
      <c r="L156">
        <f t="shared" si="8"/>
        <v>42.883261695871333</v>
      </c>
    </row>
    <row r="157" spans="1:12" x14ac:dyDescent="0.2">
      <c r="A157" s="2">
        <v>6204</v>
      </c>
      <c r="B157" s="2" t="s">
        <v>525</v>
      </c>
      <c r="C157" s="11">
        <v>21.564719</v>
      </c>
      <c r="D157" s="2">
        <v>30</v>
      </c>
      <c r="E157" s="11">
        <v>25.545424000000001</v>
      </c>
      <c r="F157" s="11">
        <v>29.183323999999999</v>
      </c>
      <c r="G157" s="11">
        <v>25.545424000000001</v>
      </c>
      <c r="H157" s="11">
        <v>45.345424000000001</v>
      </c>
      <c r="I157">
        <f t="shared" si="9"/>
        <v>0</v>
      </c>
      <c r="J157" t="str">
        <f t="shared" si="10"/>
        <v>PTC</v>
      </c>
      <c r="K157">
        <f t="shared" si="11"/>
        <v>1</v>
      </c>
      <c r="L157">
        <f t="shared" si="8"/>
        <v>-18.459340926260161</v>
      </c>
    </row>
    <row r="158" spans="1:12" x14ac:dyDescent="0.2">
      <c r="A158" s="2">
        <v>6213</v>
      </c>
      <c r="B158" s="2" t="s">
        <v>526</v>
      </c>
      <c r="C158" s="11">
        <v>31.813424000000001</v>
      </c>
      <c r="D158" s="2">
        <v>40</v>
      </c>
      <c r="E158" s="11">
        <v>21.447358000000001</v>
      </c>
      <c r="F158" s="11">
        <v>26.700419</v>
      </c>
      <c r="G158" s="11">
        <v>21.447358000000001</v>
      </c>
      <c r="H158" s="11">
        <v>41.247357999999998</v>
      </c>
      <c r="I158">
        <f t="shared" si="9"/>
        <v>1</v>
      </c>
      <c r="J158" t="str">
        <f t="shared" si="10"/>
        <v>PTC</v>
      </c>
      <c r="K158">
        <f t="shared" si="11"/>
        <v>1</v>
      </c>
      <c r="L158">
        <f t="shared" si="8"/>
        <v>32.58393689406082</v>
      </c>
    </row>
    <row r="159" spans="1:12" x14ac:dyDescent="0.2">
      <c r="A159" s="2">
        <v>6248</v>
      </c>
      <c r="B159" s="2" t="s">
        <v>529</v>
      </c>
      <c r="C159" s="11">
        <v>25.480657999999998</v>
      </c>
      <c r="D159" s="2">
        <v>20</v>
      </c>
      <c r="E159" s="11">
        <v>37.209252999999997</v>
      </c>
      <c r="F159" s="11">
        <v>36.706662999999999</v>
      </c>
      <c r="G159" s="11">
        <v>36.706662999999999</v>
      </c>
      <c r="H159" s="11">
        <v>57.009253000000001</v>
      </c>
      <c r="I159">
        <f t="shared" si="9"/>
        <v>0</v>
      </c>
      <c r="J159" t="str">
        <f t="shared" si="10"/>
        <v>ITC</v>
      </c>
      <c r="K159">
        <f t="shared" si="11"/>
        <v>0</v>
      </c>
      <c r="L159">
        <f t="shared" si="8"/>
        <v>-44.056966660751073</v>
      </c>
    </row>
    <row r="160" spans="1:12" x14ac:dyDescent="0.2">
      <c r="A160" s="2">
        <v>6249</v>
      </c>
      <c r="B160" s="2" t="s">
        <v>531</v>
      </c>
      <c r="C160" s="11">
        <v>49.255048000000002</v>
      </c>
      <c r="D160" s="2" t="s">
        <v>716</v>
      </c>
      <c r="E160" s="11"/>
      <c r="F160" s="11"/>
      <c r="G160" s="11"/>
      <c r="H160" s="11"/>
      <c r="L160">
        <f t="shared" si="8"/>
        <v>100</v>
      </c>
    </row>
    <row r="161" spans="1:12" x14ac:dyDescent="0.2">
      <c r="A161" s="2">
        <v>6250</v>
      </c>
      <c r="B161" s="2" t="s">
        <v>533</v>
      </c>
      <c r="C161" s="11">
        <v>57.81174</v>
      </c>
      <c r="D161" s="2">
        <v>30</v>
      </c>
      <c r="E161" s="11">
        <v>29.378941000000001</v>
      </c>
      <c r="F161" s="11">
        <v>31.901703999999999</v>
      </c>
      <c r="G161" s="11">
        <v>29.378941000000001</v>
      </c>
      <c r="H161" s="11">
        <v>49.178941000000002</v>
      </c>
      <c r="I161">
        <f>IF(G161&lt;C161,1,0)</f>
        <v>1</v>
      </c>
      <c r="J161" t="str">
        <f>IF(G161=E161,"PTC",IF(G161=F161,"ITC"))</f>
        <v>PTC</v>
      </c>
      <c r="K161">
        <f>IF(J161="PTC",1,0)</f>
        <v>1</v>
      </c>
      <c r="L161">
        <f t="shared" si="8"/>
        <v>49.181704269755585</v>
      </c>
    </row>
    <row r="162" spans="1:12" x14ac:dyDescent="0.2">
      <c r="A162" s="2">
        <v>6254</v>
      </c>
      <c r="B162" s="2" t="s">
        <v>534</v>
      </c>
      <c r="C162" s="11">
        <v>24.526624999999999</v>
      </c>
      <c r="D162" s="2">
        <v>35</v>
      </c>
      <c r="E162" s="11">
        <v>18.219434</v>
      </c>
      <c r="F162" s="11">
        <v>24.433527000000002</v>
      </c>
      <c r="G162" s="11">
        <v>18.219434</v>
      </c>
      <c r="H162" s="11">
        <v>38.019433999999997</v>
      </c>
      <c r="I162">
        <f>IF(G162&lt;C162,1,0)</f>
        <v>1</v>
      </c>
      <c r="J162" t="str">
        <f>IF(G162=E162,"PTC",IF(G162=F162,"ITC"))</f>
        <v>PTC</v>
      </c>
      <c r="K162">
        <f>IF(J162="PTC",1,0)</f>
        <v>1</v>
      </c>
      <c r="L162">
        <f t="shared" si="8"/>
        <v>25.715690601540164</v>
      </c>
    </row>
    <row r="163" spans="1:12" x14ac:dyDescent="0.2">
      <c r="A163" s="2">
        <v>6257</v>
      </c>
      <c r="B163" s="2" t="s">
        <v>536</v>
      </c>
      <c r="C163" s="11">
        <v>47.069932999999999</v>
      </c>
      <c r="D163" s="2" t="s">
        <v>716</v>
      </c>
      <c r="E163" s="11"/>
      <c r="F163" s="11"/>
      <c r="G163" s="11"/>
      <c r="H163" s="11"/>
      <c r="L163">
        <f t="shared" si="8"/>
        <v>100</v>
      </c>
    </row>
    <row r="164" spans="1:12" x14ac:dyDescent="0.2">
      <c r="A164" s="2">
        <v>6264</v>
      </c>
      <c r="B164" s="2" t="s">
        <v>538</v>
      </c>
      <c r="C164" s="11">
        <v>27.848064999999998</v>
      </c>
      <c r="D164" s="2" t="s">
        <v>716</v>
      </c>
      <c r="E164" s="11"/>
      <c r="F164" s="11"/>
      <c r="G164" s="11"/>
      <c r="H164" s="11"/>
      <c r="L164">
        <f t="shared" si="8"/>
        <v>100</v>
      </c>
    </row>
    <row r="165" spans="1:12" x14ac:dyDescent="0.2">
      <c r="A165" s="2">
        <v>6469</v>
      </c>
      <c r="B165" s="2" t="s">
        <v>539</v>
      </c>
      <c r="C165" s="11">
        <v>22.31439</v>
      </c>
      <c r="D165" s="2">
        <v>30</v>
      </c>
      <c r="E165" s="11">
        <v>18.156358999999998</v>
      </c>
      <c r="F165" s="11">
        <v>24.391856000000001</v>
      </c>
      <c r="G165" s="11">
        <v>18.156358999999998</v>
      </c>
      <c r="H165" s="11">
        <v>37.956358999999999</v>
      </c>
      <c r="I165">
        <f t="shared" ref="I165:I174" si="12">IF(G165&lt;C165,1,0)</f>
        <v>1</v>
      </c>
      <c r="J165" t="str">
        <f t="shared" ref="J165:J174" si="13">IF(G165=E165,"PTC",IF(G165=F165,"ITC"))</f>
        <v>PTC</v>
      </c>
      <c r="K165">
        <f t="shared" ref="K165:K174" si="14">IF(J165="PTC",1,0)</f>
        <v>1</v>
      </c>
      <c r="L165">
        <f t="shared" si="8"/>
        <v>18.633854656121009</v>
      </c>
    </row>
    <row r="166" spans="1:12" x14ac:dyDescent="0.2">
      <c r="A166" s="2">
        <v>6481</v>
      </c>
      <c r="B166" s="2" t="s">
        <v>540</v>
      </c>
      <c r="C166" s="11">
        <v>34.379899999999999</v>
      </c>
      <c r="D166" s="2">
        <v>30</v>
      </c>
      <c r="E166" s="11">
        <v>57.824911999999998</v>
      </c>
      <c r="F166" s="11">
        <v>49.685288999999997</v>
      </c>
      <c r="G166" s="11">
        <v>49.685288999999997</v>
      </c>
      <c r="H166" s="11">
        <v>77.624911999999995</v>
      </c>
      <c r="I166">
        <f t="shared" si="12"/>
        <v>0</v>
      </c>
      <c r="J166" t="str">
        <f t="shared" si="13"/>
        <v>ITC</v>
      </c>
      <c r="K166">
        <f t="shared" si="14"/>
        <v>0</v>
      </c>
      <c r="L166">
        <f t="shared" si="8"/>
        <v>-44.518422101285921</v>
      </c>
    </row>
    <row r="167" spans="1:12" x14ac:dyDescent="0.2">
      <c r="A167" s="2">
        <v>6639</v>
      </c>
      <c r="B167" s="2" t="s">
        <v>544</v>
      </c>
      <c r="C167" s="11">
        <v>36.360118</v>
      </c>
      <c r="D167" s="2">
        <v>30</v>
      </c>
      <c r="E167" s="11">
        <v>23.760905999999999</v>
      </c>
      <c r="F167" s="11">
        <v>28.292275</v>
      </c>
      <c r="G167" s="11">
        <v>23.760905999999999</v>
      </c>
      <c r="H167" s="11">
        <v>43.560906000000003</v>
      </c>
      <c r="I167">
        <f t="shared" si="12"/>
        <v>1</v>
      </c>
      <c r="J167" t="str">
        <f t="shared" si="13"/>
        <v>PTC</v>
      </c>
      <c r="K167">
        <f t="shared" si="14"/>
        <v>1</v>
      </c>
      <c r="L167">
        <f t="shared" si="8"/>
        <v>34.651185675470039</v>
      </c>
    </row>
    <row r="168" spans="1:12" x14ac:dyDescent="0.2">
      <c r="A168" s="2">
        <v>6641</v>
      </c>
      <c r="B168" s="2" t="s">
        <v>547</v>
      </c>
      <c r="C168" s="11">
        <v>38.663463</v>
      </c>
      <c r="D168" s="2">
        <v>35</v>
      </c>
      <c r="E168" s="11">
        <v>24.275998000000001</v>
      </c>
      <c r="F168" s="11">
        <v>28.657651000000001</v>
      </c>
      <c r="G168" s="11">
        <v>24.275998000000001</v>
      </c>
      <c r="H168" s="11">
        <v>44.075997999999998</v>
      </c>
      <c r="I168">
        <f t="shared" si="12"/>
        <v>1</v>
      </c>
      <c r="J168" t="str">
        <f t="shared" si="13"/>
        <v>PTC</v>
      </c>
      <c r="K168">
        <f t="shared" si="14"/>
        <v>1</v>
      </c>
      <c r="L168">
        <f t="shared" si="8"/>
        <v>37.212044353088594</v>
      </c>
    </row>
    <row r="169" spans="1:12" x14ac:dyDescent="0.2">
      <c r="A169" s="2">
        <v>6664</v>
      </c>
      <c r="B169" s="2" t="s">
        <v>549</v>
      </c>
      <c r="C169" s="11">
        <v>28.144037999999998</v>
      </c>
      <c r="D169" s="2">
        <v>35</v>
      </c>
      <c r="E169" s="11">
        <v>19.505046</v>
      </c>
      <c r="F169" s="11">
        <v>25.212367</v>
      </c>
      <c r="G169" s="11">
        <v>19.505046</v>
      </c>
      <c r="H169" s="11">
        <v>39.305045999999997</v>
      </c>
      <c r="I169">
        <f t="shared" si="12"/>
        <v>1</v>
      </c>
      <c r="J169" t="str">
        <f t="shared" si="13"/>
        <v>PTC</v>
      </c>
      <c r="K169">
        <f t="shared" si="14"/>
        <v>1</v>
      </c>
      <c r="L169">
        <f t="shared" si="8"/>
        <v>30.695637918055681</v>
      </c>
    </row>
    <row r="170" spans="1:12" x14ac:dyDescent="0.2">
      <c r="A170" s="2">
        <v>6761</v>
      </c>
      <c r="B170" s="2" t="s">
        <v>550</v>
      </c>
      <c r="C170" s="11">
        <v>29.349747000000001</v>
      </c>
      <c r="D170" s="2">
        <v>15</v>
      </c>
      <c r="E170" s="11">
        <v>31.034994999999999</v>
      </c>
      <c r="F170" s="11">
        <v>32.730533000000001</v>
      </c>
      <c r="G170" s="11">
        <v>31.034994999999999</v>
      </c>
      <c r="H170" s="11">
        <v>50.834994999999999</v>
      </c>
      <c r="I170">
        <f t="shared" si="12"/>
        <v>0</v>
      </c>
      <c r="J170" t="str">
        <f t="shared" si="13"/>
        <v>PTC</v>
      </c>
      <c r="K170">
        <f t="shared" si="14"/>
        <v>1</v>
      </c>
      <c r="L170">
        <f t="shared" si="8"/>
        <v>-5.7419506887060994</v>
      </c>
    </row>
    <row r="171" spans="1:12" x14ac:dyDescent="0.2">
      <c r="A171" s="2">
        <v>6768</v>
      </c>
      <c r="B171" s="2" t="s">
        <v>553</v>
      </c>
      <c r="C171" s="11">
        <v>29.471395000000001</v>
      </c>
      <c r="D171" s="2">
        <v>20</v>
      </c>
      <c r="E171" s="11">
        <v>21.428058</v>
      </c>
      <c r="F171" s="11">
        <v>26.682383999999999</v>
      </c>
      <c r="G171" s="11">
        <v>21.428058</v>
      </c>
      <c r="H171" s="11">
        <v>41.228057999999997</v>
      </c>
      <c r="I171">
        <f t="shared" si="12"/>
        <v>1</v>
      </c>
      <c r="J171" t="str">
        <f t="shared" si="13"/>
        <v>PTC</v>
      </c>
      <c r="K171">
        <f t="shared" si="14"/>
        <v>1</v>
      </c>
      <c r="L171">
        <f t="shared" si="8"/>
        <v>27.292013153771649</v>
      </c>
    </row>
    <row r="172" spans="1:12" x14ac:dyDescent="0.2">
      <c r="A172" s="2">
        <v>6772</v>
      </c>
      <c r="B172" s="2" t="s">
        <v>557</v>
      </c>
      <c r="C172" s="11">
        <v>44.218639000000003</v>
      </c>
      <c r="D172" s="2">
        <v>10</v>
      </c>
      <c r="E172" s="11">
        <v>25.186160999999998</v>
      </c>
      <c r="F172" s="11">
        <v>29.157737999999998</v>
      </c>
      <c r="G172" s="11">
        <v>25.186160999999998</v>
      </c>
      <c r="H172" s="11">
        <v>44.986161000000003</v>
      </c>
      <c r="I172">
        <f t="shared" si="12"/>
        <v>1</v>
      </c>
      <c r="J172" t="str">
        <f t="shared" si="13"/>
        <v>PTC</v>
      </c>
      <c r="K172">
        <f t="shared" si="14"/>
        <v>1</v>
      </c>
      <c r="L172">
        <f t="shared" si="8"/>
        <v>43.041754405873967</v>
      </c>
    </row>
    <row r="173" spans="1:12" x14ac:dyDescent="0.2">
      <c r="A173" s="2">
        <v>6823</v>
      </c>
      <c r="B173" s="2" t="s">
        <v>560</v>
      </c>
      <c r="C173" s="11">
        <v>30.684812000000001</v>
      </c>
      <c r="D173" s="2">
        <v>35</v>
      </c>
      <c r="E173" s="11">
        <v>25.731508000000002</v>
      </c>
      <c r="F173" s="11">
        <v>29.573505000000001</v>
      </c>
      <c r="G173" s="11">
        <v>25.731508000000002</v>
      </c>
      <c r="H173" s="11">
        <v>45.531508000000002</v>
      </c>
      <c r="I173">
        <f t="shared" si="12"/>
        <v>1</v>
      </c>
      <c r="J173" t="str">
        <f t="shared" si="13"/>
        <v>PTC</v>
      </c>
      <c r="K173">
        <f t="shared" si="14"/>
        <v>1</v>
      </c>
      <c r="L173">
        <f t="shared" si="8"/>
        <v>16.142526797948115</v>
      </c>
    </row>
    <row r="174" spans="1:12" x14ac:dyDescent="0.2">
      <c r="A174" s="2">
        <v>7030</v>
      </c>
      <c r="B174" s="2" t="s">
        <v>562</v>
      </c>
      <c r="C174" s="11">
        <v>28.350709999999999</v>
      </c>
      <c r="D174" s="2">
        <v>25</v>
      </c>
      <c r="E174" s="11">
        <v>22.498163000000002</v>
      </c>
      <c r="F174" s="11">
        <v>27.542013000000001</v>
      </c>
      <c r="G174" s="11">
        <v>22.498163000000002</v>
      </c>
      <c r="H174" s="11">
        <v>42.298163000000002</v>
      </c>
      <c r="I174">
        <f t="shared" si="12"/>
        <v>1</v>
      </c>
      <c r="J174" t="str">
        <f t="shared" si="13"/>
        <v>PTC</v>
      </c>
      <c r="K174">
        <f t="shared" si="14"/>
        <v>1</v>
      </c>
      <c r="L174">
        <f t="shared" si="8"/>
        <v>20.643387767008299</v>
      </c>
    </row>
    <row r="175" spans="1:12" x14ac:dyDescent="0.2">
      <c r="A175" s="2">
        <v>7097</v>
      </c>
      <c r="B175" s="2" t="s">
        <v>564</v>
      </c>
      <c r="C175" s="11">
        <v>27.605789000000001</v>
      </c>
      <c r="D175" s="2" t="s">
        <v>716</v>
      </c>
      <c r="E175" s="11"/>
      <c r="F175" s="11"/>
      <c r="G175" s="11"/>
      <c r="H175" s="11"/>
      <c r="L175">
        <f t="shared" si="8"/>
        <v>100</v>
      </c>
    </row>
    <row r="176" spans="1:12" x14ac:dyDescent="0.2">
      <c r="A176" s="2">
        <v>7213</v>
      </c>
      <c r="B176" s="2" t="s">
        <v>567</v>
      </c>
      <c r="C176" s="11">
        <v>59.613449000000003</v>
      </c>
      <c r="D176" s="2">
        <v>30</v>
      </c>
      <c r="E176" s="11">
        <v>32.514220999999999</v>
      </c>
      <c r="F176" s="11">
        <v>33.863591</v>
      </c>
      <c r="G176" s="11">
        <v>32.514220999999999</v>
      </c>
      <c r="H176" s="11">
        <v>52.314221000000003</v>
      </c>
      <c r="I176">
        <f>IF(G176&lt;C176,1,0)</f>
        <v>1</v>
      </c>
      <c r="J176" t="str">
        <f>IF(G176=E176,"PTC",IF(G176=F176,"ITC"))</f>
        <v>PTC</v>
      </c>
      <c r="K176">
        <f>IF(J176="PTC",1,0)</f>
        <v>1</v>
      </c>
      <c r="L176">
        <f t="shared" si="8"/>
        <v>45.458245504298873</v>
      </c>
    </row>
    <row r="177" spans="1:12" x14ac:dyDescent="0.2">
      <c r="A177" s="2">
        <v>7343</v>
      </c>
      <c r="B177" s="2" t="s">
        <v>569</v>
      </c>
      <c r="C177" s="11">
        <v>36.869297000000003</v>
      </c>
      <c r="D177" s="2">
        <v>20</v>
      </c>
      <c r="E177" s="11">
        <v>17.216567000000001</v>
      </c>
      <c r="F177" s="11">
        <v>23.780562</v>
      </c>
      <c r="G177" s="11">
        <v>17.216567000000001</v>
      </c>
      <c r="H177" s="11">
        <v>37.016567000000002</v>
      </c>
      <c r="I177">
        <f>IF(G177&lt;C177,1,0)</f>
        <v>1</v>
      </c>
      <c r="J177" t="str">
        <f>IF(G177=E177,"PTC",IF(G177=F177,"ITC"))</f>
        <v>PTC</v>
      </c>
      <c r="K177">
        <f>IF(J177="PTC",1,0)</f>
        <v>1</v>
      </c>
      <c r="L177">
        <f t="shared" si="8"/>
        <v>53.303782819618171</v>
      </c>
    </row>
    <row r="178" spans="1:12" x14ac:dyDescent="0.2">
      <c r="A178" s="2">
        <v>7504</v>
      </c>
      <c r="B178" s="2" t="s">
        <v>570</v>
      </c>
      <c r="C178" s="11">
        <v>19.288827999999999</v>
      </c>
      <c r="D178" s="2">
        <v>15</v>
      </c>
      <c r="E178" s="11">
        <v>18.992006</v>
      </c>
      <c r="F178" s="11">
        <v>24.982029000000001</v>
      </c>
      <c r="G178" s="11">
        <v>18.992006</v>
      </c>
      <c r="H178" s="11">
        <v>38.792006000000001</v>
      </c>
      <c r="I178">
        <f>IF(G178&lt;C178,1,0)</f>
        <v>1</v>
      </c>
      <c r="J178" t="str">
        <f>IF(G178=E178,"PTC",IF(G178=F178,"ITC"))</f>
        <v>PTC</v>
      </c>
      <c r="K178">
        <f>IF(J178="PTC",1,0)</f>
        <v>1</v>
      </c>
      <c r="L178">
        <f t="shared" si="8"/>
        <v>1.5388285903114427</v>
      </c>
    </row>
    <row r="179" spans="1:12" x14ac:dyDescent="0.2">
      <c r="A179" s="2">
        <v>7790</v>
      </c>
      <c r="B179" s="2" t="s">
        <v>572</v>
      </c>
      <c r="C179" s="11">
        <v>34.526980999999999</v>
      </c>
      <c r="D179" s="2">
        <v>20</v>
      </c>
      <c r="E179" s="11">
        <v>81.064054999999996</v>
      </c>
      <c r="F179" s="11">
        <v>64.703851999999998</v>
      </c>
      <c r="G179" s="11">
        <v>64.703851999999998</v>
      </c>
      <c r="H179" s="11">
        <v>100.86405499999999</v>
      </c>
      <c r="I179">
        <f>IF(G179&lt;C179,1,0)</f>
        <v>0</v>
      </c>
      <c r="J179" t="str">
        <f>IF(G179=E179,"PTC",IF(G179=F179,"ITC"))</f>
        <v>ITC</v>
      </c>
      <c r="K179">
        <f>IF(J179="PTC",1,0)</f>
        <v>0</v>
      </c>
      <c r="L179">
        <f t="shared" si="8"/>
        <v>-87.400838781705232</v>
      </c>
    </row>
    <row r="180" spans="1:12" x14ac:dyDescent="0.2">
      <c r="A180" s="2">
        <v>7902</v>
      </c>
      <c r="B180" s="2" t="s">
        <v>575</v>
      </c>
      <c r="C180" s="11">
        <v>72.064370999999994</v>
      </c>
      <c r="D180" s="2" t="s">
        <v>716</v>
      </c>
      <c r="E180" s="11"/>
      <c r="F180" s="11"/>
      <c r="G180" s="11"/>
      <c r="H180" s="11"/>
      <c r="L180">
        <f t="shared" si="8"/>
        <v>100</v>
      </c>
    </row>
    <row r="181" spans="1:12" x14ac:dyDescent="0.2">
      <c r="A181" s="2">
        <v>8023</v>
      </c>
      <c r="B181" s="2" t="s">
        <v>576</v>
      </c>
      <c r="C181" s="11">
        <v>31.069471</v>
      </c>
      <c r="D181" s="2" t="s">
        <v>716</v>
      </c>
      <c r="E181" s="11"/>
      <c r="F181" s="11"/>
      <c r="G181" s="11"/>
      <c r="H181" s="11"/>
      <c r="L181">
        <f t="shared" si="8"/>
        <v>100</v>
      </c>
    </row>
    <row r="182" spans="1:12" x14ac:dyDescent="0.2">
      <c r="A182" s="2">
        <v>8042</v>
      </c>
      <c r="B182" s="2" t="s">
        <v>578</v>
      </c>
      <c r="C182" s="11">
        <v>39.605367999999999</v>
      </c>
      <c r="D182" s="2" t="s">
        <v>716</v>
      </c>
      <c r="E182" s="11"/>
      <c r="F182" s="11"/>
      <c r="G182" s="11"/>
      <c r="H182" s="11"/>
      <c r="L182">
        <f t="shared" si="8"/>
        <v>100</v>
      </c>
    </row>
    <row r="183" spans="1:12" x14ac:dyDescent="0.2">
      <c r="A183" s="2">
        <v>8066</v>
      </c>
      <c r="B183" s="2" t="s">
        <v>580</v>
      </c>
      <c r="C183" s="11">
        <v>40.575029000000001</v>
      </c>
      <c r="D183" s="2">
        <v>25</v>
      </c>
      <c r="E183" s="11">
        <v>21.262394</v>
      </c>
      <c r="F183" s="11">
        <v>26.360876000000001</v>
      </c>
      <c r="G183" s="11">
        <v>21.262394</v>
      </c>
      <c r="H183" s="11">
        <v>41.062393999999998</v>
      </c>
      <c r="I183">
        <f>IF(G183&lt;C183,1,0)</f>
        <v>1</v>
      </c>
      <c r="J183" t="str">
        <f>IF(G183=E183,"PTC",IF(G183=F183,"ITC"))</f>
        <v>PTC</v>
      </c>
      <c r="K183">
        <f>IF(J183="PTC",1,0)</f>
        <v>1</v>
      </c>
      <c r="L183">
        <f t="shared" si="8"/>
        <v>47.597341212005048</v>
      </c>
    </row>
    <row r="184" spans="1:12" x14ac:dyDescent="0.2">
      <c r="A184" s="2">
        <v>8069</v>
      </c>
      <c r="B184" s="2" t="s">
        <v>583</v>
      </c>
      <c r="C184" s="11">
        <v>30.964886</v>
      </c>
      <c r="D184" s="2">
        <v>45</v>
      </c>
      <c r="E184" s="11">
        <v>82.496550999999997</v>
      </c>
      <c r="F184" s="11">
        <v>65.555823000000004</v>
      </c>
      <c r="G184" s="11">
        <v>65.555823000000004</v>
      </c>
      <c r="H184" s="11">
        <v>102.29655099999999</v>
      </c>
      <c r="I184">
        <f>IF(G184&lt;C184,1,0)</f>
        <v>0</v>
      </c>
      <c r="J184" t="str">
        <f>IF(G184=E184,"PTC",IF(G184=F184,"ITC"))</f>
        <v>ITC</v>
      </c>
      <c r="K184">
        <f>IF(J184="PTC",1,0)</f>
        <v>0</v>
      </c>
      <c r="L184">
        <f t="shared" si="8"/>
        <v>-111.71020296990599</v>
      </c>
    </row>
    <row r="185" spans="1:12" x14ac:dyDescent="0.2">
      <c r="A185" s="2">
        <v>8102</v>
      </c>
      <c r="B185" s="2" t="s">
        <v>584</v>
      </c>
      <c r="C185" s="11">
        <v>34.205179999999999</v>
      </c>
      <c r="D185" s="2" t="s">
        <v>716</v>
      </c>
      <c r="E185" s="11"/>
      <c r="F185" s="11"/>
      <c r="G185" s="11"/>
      <c r="H185" s="11"/>
      <c r="L185">
        <f t="shared" si="8"/>
        <v>100</v>
      </c>
    </row>
    <row r="186" spans="1:12" x14ac:dyDescent="0.2">
      <c r="A186" s="2">
        <v>8219</v>
      </c>
      <c r="B186" s="2" t="s">
        <v>585</v>
      </c>
      <c r="C186" s="11">
        <v>32.250033000000002</v>
      </c>
      <c r="D186" s="2">
        <v>20</v>
      </c>
      <c r="E186" s="11">
        <v>59.249282999999998</v>
      </c>
      <c r="F186" s="11">
        <v>50.919243999999999</v>
      </c>
      <c r="G186" s="11">
        <v>50.919243999999999</v>
      </c>
      <c r="H186" s="11">
        <v>79.049283000000003</v>
      </c>
      <c r="I186">
        <f>IF(G186&lt;C186,1,0)</f>
        <v>0</v>
      </c>
      <c r="J186" t="str">
        <f>IF(G186=E186,"PTC",IF(G186=F186,"ITC"))</f>
        <v>ITC</v>
      </c>
      <c r="K186">
        <f>IF(J186="PTC",1,0)</f>
        <v>0</v>
      </c>
      <c r="L186">
        <f t="shared" si="8"/>
        <v>-57.88896712136696</v>
      </c>
    </row>
    <row r="187" spans="1:12" x14ac:dyDescent="0.2">
      <c r="A187" s="2">
        <v>8222</v>
      </c>
      <c r="B187" s="2" t="s">
        <v>588</v>
      </c>
      <c r="C187" s="11">
        <v>36.153846999999999</v>
      </c>
      <c r="D187" s="2">
        <v>20</v>
      </c>
      <c r="E187" s="11">
        <v>17.362248000000001</v>
      </c>
      <c r="F187" s="11">
        <v>23.883585</v>
      </c>
      <c r="G187" s="11">
        <v>17.362248000000001</v>
      </c>
      <c r="H187" s="11">
        <v>37.162247999999998</v>
      </c>
      <c r="I187">
        <f>IF(G187&lt;C187,1,0)</f>
        <v>1</v>
      </c>
      <c r="J187" t="str">
        <f>IF(G187=E187,"PTC",IF(G187=F187,"ITC"))</f>
        <v>PTC</v>
      </c>
      <c r="K187">
        <f>IF(J187="PTC",1,0)</f>
        <v>1</v>
      </c>
      <c r="L187">
        <f t="shared" si="8"/>
        <v>51.976761975011954</v>
      </c>
    </row>
    <row r="188" spans="1:12" x14ac:dyDescent="0.2">
      <c r="A188" s="2">
        <v>8223</v>
      </c>
      <c r="B188" s="2" t="s">
        <v>589</v>
      </c>
      <c r="C188" s="11">
        <v>39.444949999999999</v>
      </c>
      <c r="D188" s="2">
        <v>30</v>
      </c>
      <c r="E188" s="11">
        <v>58.411276999999998</v>
      </c>
      <c r="F188" s="11">
        <v>50.333491000000002</v>
      </c>
      <c r="G188" s="11">
        <v>50.333491000000002</v>
      </c>
      <c r="H188" s="11">
        <v>78.211276999999995</v>
      </c>
      <c r="I188">
        <f>IF(G188&lt;C188,1,0)</f>
        <v>0</v>
      </c>
      <c r="J188" t="str">
        <f>IF(G188=E188,"PTC",IF(G188=F188,"ITC"))</f>
        <v>ITC</v>
      </c>
      <c r="K188">
        <f>IF(J188="PTC",1,0)</f>
        <v>0</v>
      </c>
      <c r="L188">
        <f t="shared" si="8"/>
        <v>-27.604398028137961</v>
      </c>
    </row>
    <row r="189" spans="1:12" x14ac:dyDescent="0.2">
      <c r="A189" s="2">
        <v>8224</v>
      </c>
      <c r="B189" s="2" t="s">
        <v>593</v>
      </c>
      <c r="C189" s="11">
        <v>48.939582000000001</v>
      </c>
      <c r="D189" s="2">
        <v>20</v>
      </c>
      <c r="E189" s="11">
        <v>78.291409999999999</v>
      </c>
      <c r="F189" s="11">
        <v>62.507644999999997</v>
      </c>
      <c r="G189" s="11">
        <v>62.507644999999997</v>
      </c>
      <c r="H189" s="11">
        <v>98.091409999999996</v>
      </c>
      <c r="I189">
        <f>IF(G189&lt;C189,1,0)</f>
        <v>0</v>
      </c>
      <c r="J189" t="str">
        <f>IF(G189=E189,"PTC",IF(G189=F189,"ITC"))</f>
        <v>ITC</v>
      </c>
      <c r="K189">
        <f>IF(J189="PTC",1,0)</f>
        <v>0</v>
      </c>
      <c r="L189">
        <f t="shared" si="8"/>
        <v>-27.72410888184536</v>
      </c>
    </row>
    <row r="190" spans="1:12" x14ac:dyDescent="0.2">
      <c r="A190" s="2">
        <v>8226</v>
      </c>
      <c r="B190" s="2" t="s">
        <v>598</v>
      </c>
      <c r="C190" s="11">
        <v>44.420203999999998</v>
      </c>
      <c r="D190" s="2" t="s">
        <v>716</v>
      </c>
      <c r="E190" s="11"/>
      <c r="F190" s="11"/>
      <c r="G190" s="11"/>
      <c r="H190" s="11"/>
      <c r="L190">
        <f t="shared" si="8"/>
        <v>100</v>
      </c>
    </row>
    <row r="191" spans="1:12" x14ac:dyDescent="0.2">
      <c r="A191" s="2">
        <v>10143</v>
      </c>
      <c r="B191" s="2" t="s">
        <v>600</v>
      </c>
      <c r="C191" s="11">
        <v>25.308599000000001</v>
      </c>
      <c r="D191" s="2">
        <v>15</v>
      </c>
      <c r="E191" s="11">
        <v>18.133993</v>
      </c>
      <c r="F191" s="11">
        <v>24.398347000000001</v>
      </c>
      <c r="G191" s="11">
        <v>18.133993</v>
      </c>
      <c r="H191" s="11">
        <v>37.933993000000001</v>
      </c>
      <c r="I191">
        <f t="shared" ref="I191:I199" si="15">IF(G191&lt;C191,1,0)</f>
        <v>1</v>
      </c>
      <c r="J191" t="str">
        <f t="shared" ref="J191:J199" si="16">IF(G191=E191,"PTC",IF(G191=F191,"ITC"))</f>
        <v>PTC</v>
      </c>
      <c r="K191">
        <f t="shared" ref="K191:K199" si="17">IF(J191="PTC",1,0)</f>
        <v>1</v>
      </c>
      <c r="L191">
        <f t="shared" si="8"/>
        <v>28.348491356633374</v>
      </c>
    </row>
    <row r="192" spans="1:12" x14ac:dyDescent="0.2">
      <c r="A192" s="2">
        <v>10151</v>
      </c>
      <c r="B192" s="2" t="s">
        <v>604</v>
      </c>
      <c r="C192" s="11">
        <v>31.710591999999998</v>
      </c>
      <c r="D192" s="2">
        <v>30</v>
      </c>
      <c r="E192" s="11">
        <v>33.527285999999997</v>
      </c>
      <c r="F192" s="11">
        <v>34.48142</v>
      </c>
      <c r="G192" s="11">
        <v>33.527285999999997</v>
      </c>
      <c r="H192" s="11">
        <v>53.327286000000001</v>
      </c>
      <c r="I192">
        <f t="shared" si="15"/>
        <v>0</v>
      </c>
      <c r="J192" t="str">
        <f t="shared" si="16"/>
        <v>PTC</v>
      </c>
      <c r="K192">
        <f t="shared" si="17"/>
        <v>1</v>
      </c>
      <c r="L192">
        <f t="shared" si="8"/>
        <v>-5.7289816601342487</v>
      </c>
    </row>
    <row r="193" spans="1:12" x14ac:dyDescent="0.2">
      <c r="A193" s="2">
        <v>10603</v>
      </c>
      <c r="B193" s="2" t="s">
        <v>607</v>
      </c>
      <c r="C193" s="11">
        <v>33.864839000000003</v>
      </c>
      <c r="D193" s="2">
        <v>15</v>
      </c>
      <c r="E193" s="11">
        <v>16.77918</v>
      </c>
      <c r="F193" s="11">
        <v>23.519107000000002</v>
      </c>
      <c r="G193" s="11">
        <v>16.77918</v>
      </c>
      <c r="H193" s="11">
        <v>36.579180000000001</v>
      </c>
      <c r="I193">
        <f t="shared" si="15"/>
        <v>1</v>
      </c>
      <c r="J193" t="str">
        <f t="shared" si="16"/>
        <v>PTC</v>
      </c>
      <c r="K193">
        <f t="shared" si="17"/>
        <v>1</v>
      </c>
      <c r="L193">
        <f t="shared" si="8"/>
        <v>50.45250325861582</v>
      </c>
    </row>
    <row r="194" spans="1:12" x14ac:dyDescent="0.2">
      <c r="A194" s="2">
        <v>10671</v>
      </c>
      <c r="B194" s="2" t="s">
        <v>609</v>
      </c>
      <c r="C194" s="11">
        <v>41.993839999999999</v>
      </c>
      <c r="D194" s="2">
        <v>20</v>
      </c>
      <c r="E194" s="11">
        <v>27.488458999999999</v>
      </c>
      <c r="F194" s="11">
        <v>30.650303000000001</v>
      </c>
      <c r="G194" s="11">
        <v>27.488458999999999</v>
      </c>
      <c r="H194" s="11">
        <v>47.288459000000003</v>
      </c>
      <c r="I194">
        <f t="shared" si="15"/>
        <v>1</v>
      </c>
      <c r="J194" t="str">
        <f t="shared" si="16"/>
        <v>PTC</v>
      </c>
      <c r="K194">
        <f t="shared" si="17"/>
        <v>1</v>
      </c>
      <c r="L194">
        <f t="shared" si="8"/>
        <v>34.541687542744363</v>
      </c>
    </row>
    <row r="195" spans="1:12" x14ac:dyDescent="0.2">
      <c r="A195" s="2">
        <v>50611</v>
      </c>
      <c r="B195" s="2" t="s">
        <v>612</v>
      </c>
      <c r="C195" s="11">
        <v>43.354655000000001</v>
      </c>
      <c r="D195" s="2">
        <v>10</v>
      </c>
      <c r="E195" s="11">
        <v>24.432576000000001</v>
      </c>
      <c r="F195" s="11">
        <v>28.446895999999999</v>
      </c>
      <c r="G195" s="11">
        <v>24.432576000000001</v>
      </c>
      <c r="H195" s="11">
        <v>44.232576000000002</v>
      </c>
      <c r="I195">
        <f t="shared" si="15"/>
        <v>1</v>
      </c>
      <c r="J195" t="str">
        <f t="shared" si="16"/>
        <v>PTC</v>
      </c>
      <c r="K195">
        <f t="shared" si="17"/>
        <v>1</v>
      </c>
      <c r="L195">
        <f t="shared" ref="L195:L211" si="18">(C195-G195)/C195*100</f>
        <v>43.644861203485533</v>
      </c>
    </row>
    <row r="196" spans="1:12" x14ac:dyDescent="0.2">
      <c r="A196" s="2">
        <v>50776</v>
      </c>
      <c r="B196" s="2" t="s">
        <v>615</v>
      </c>
      <c r="C196" s="11">
        <v>58.558346999999998</v>
      </c>
      <c r="D196" s="2">
        <v>5</v>
      </c>
      <c r="E196" s="11">
        <v>19.995386</v>
      </c>
      <c r="F196" s="11">
        <v>25.592600999999998</v>
      </c>
      <c r="G196" s="11">
        <v>19.995386</v>
      </c>
      <c r="H196" s="11">
        <v>39.795386000000001</v>
      </c>
      <c r="I196">
        <f t="shared" si="15"/>
        <v>1</v>
      </c>
      <c r="J196" t="str">
        <f t="shared" si="16"/>
        <v>PTC</v>
      </c>
      <c r="K196">
        <f t="shared" si="17"/>
        <v>1</v>
      </c>
      <c r="L196">
        <f t="shared" si="18"/>
        <v>65.853909776517426</v>
      </c>
    </row>
    <row r="197" spans="1:12" x14ac:dyDescent="0.2">
      <c r="A197" s="2">
        <v>50974</v>
      </c>
      <c r="B197" s="2" t="s">
        <v>685</v>
      </c>
      <c r="C197" s="11">
        <v>36.269731999999998</v>
      </c>
      <c r="D197" s="2">
        <v>10</v>
      </c>
      <c r="E197" s="11">
        <v>28.113475999999999</v>
      </c>
      <c r="F197" s="11">
        <v>30.851151999999999</v>
      </c>
      <c r="G197" s="11">
        <v>28.113475999999999</v>
      </c>
      <c r="H197" s="11">
        <v>47.913476000000003</v>
      </c>
      <c r="I197">
        <f t="shared" si="15"/>
        <v>1</v>
      </c>
      <c r="J197" t="str">
        <f t="shared" si="16"/>
        <v>PTC</v>
      </c>
      <c r="K197">
        <f t="shared" si="17"/>
        <v>1</v>
      </c>
      <c r="L197">
        <f t="shared" si="18"/>
        <v>22.487775757482851</v>
      </c>
    </row>
    <row r="198" spans="1:12" x14ac:dyDescent="0.2">
      <c r="A198" s="2">
        <v>55076</v>
      </c>
      <c r="B198" s="2" t="s">
        <v>620</v>
      </c>
      <c r="C198" s="11">
        <v>40.876255</v>
      </c>
      <c r="D198" s="2">
        <v>40</v>
      </c>
      <c r="E198" s="11">
        <v>27.441420999999998</v>
      </c>
      <c r="F198" s="11">
        <v>30.786726000000002</v>
      </c>
      <c r="G198" s="11">
        <v>27.441420999999998</v>
      </c>
      <c r="H198" s="11">
        <v>47.241421000000003</v>
      </c>
      <c r="I198">
        <f t="shared" si="15"/>
        <v>1</v>
      </c>
      <c r="J198" t="str">
        <f t="shared" si="16"/>
        <v>PTC</v>
      </c>
      <c r="K198">
        <f t="shared" si="17"/>
        <v>1</v>
      </c>
      <c r="L198">
        <f t="shared" si="18"/>
        <v>32.867086282733098</v>
      </c>
    </row>
    <row r="199" spans="1:12" x14ac:dyDescent="0.2">
      <c r="A199" s="2">
        <v>55749</v>
      </c>
      <c r="B199" s="2" t="s">
        <v>623</v>
      </c>
      <c r="C199" s="11">
        <v>36.113191999999998</v>
      </c>
      <c r="D199" s="2">
        <v>15</v>
      </c>
      <c r="E199" s="11">
        <v>44.431306999999997</v>
      </c>
      <c r="F199" s="11">
        <v>41.162928999999998</v>
      </c>
      <c r="G199" s="11">
        <v>41.162928999999998</v>
      </c>
      <c r="H199" s="11">
        <v>64.231307000000001</v>
      </c>
      <c r="I199">
        <f t="shared" si="15"/>
        <v>0</v>
      </c>
      <c r="J199" t="str">
        <f t="shared" si="16"/>
        <v>ITC</v>
      </c>
      <c r="K199">
        <f t="shared" si="17"/>
        <v>0</v>
      </c>
      <c r="L199">
        <f t="shared" si="18"/>
        <v>-13.983081307240857</v>
      </c>
    </row>
    <row r="200" spans="1:12" x14ac:dyDescent="0.2">
      <c r="A200" s="2">
        <v>55856</v>
      </c>
      <c r="B200" s="2" t="s">
        <v>629</v>
      </c>
      <c r="C200" s="11">
        <v>20.472259000000001</v>
      </c>
      <c r="D200" s="2" t="s">
        <v>716</v>
      </c>
      <c r="E200" s="11"/>
      <c r="F200" s="11"/>
      <c r="G200" s="11"/>
      <c r="H200" s="11"/>
      <c r="L200">
        <f t="shared" si="18"/>
        <v>100</v>
      </c>
    </row>
    <row r="201" spans="1:12" x14ac:dyDescent="0.2">
      <c r="A201" s="2">
        <v>56068</v>
      </c>
      <c r="B201" s="2" t="s">
        <v>632</v>
      </c>
      <c r="C201" s="11">
        <v>33.589384000000003</v>
      </c>
      <c r="D201" s="2" t="s">
        <v>716</v>
      </c>
      <c r="E201" s="11"/>
      <c r="F201" s="11"/>
      <c r="G201" s="11"/>
      <c r="H201" s="11"/>
      <c r="L201">
        <f t="shared" si="18"/>
        <v>100</v>
      </c>
    </row>
    <row r="202" spans="1:12" x14ac:dyDescent="0.2">
      <c r="A202" s="2">
        <v>56224</v>
      </c>
      <c r="B202" s="2" t="s">
        <v>633</v>
      </c>
      <c r="C202" s="11">
        <v>46.971739999999997</v>
      </c>
      <c r="D202" s="2">
        <v>20</v>
      </c>
      <c r="E202" s="11">
        <v>74.714240000000004</v>
      </c>
      <c r="F202" s="11">
        <v>60.227901000000003</v>
      </c>
      <c r="G202" s="11">
        <v>60.227901000000003</v>
      </c>
      <c r="H202" s="11">
        <v>94.514240000000001</v>
      </c>
      <c r="I202">
        <f>IF(G202&lt;C202,1,0)</f>
        <v>0</v>
      </c>
      <c r="J202" t="str">
        <f>IF(G202=E202,"PTC",IF(G202=F202,"ITC"))</f>
        <v>ITC</v>
      </c>
      <c r="K202">
        <f>IF(J202="PTC",1,0)</f>
        <v>0</v>
      </c>
      <c r="L202">
        <f t="shared" si="18"/>
        <v>-28.221566839976564</v>
      </c>
    </row>
    <row r="203" spans="1:12" x14ac:dyDescent="0.2">
      <c r="A203" s="2">
        <v>56456</v>
      </c>
      <c r="B203" s="2" t="s">
        <v>636</v>
      </c>
      <c r="C203" s="11">
        <v>32.148300999999996</v>
      </c>
      <c r="D203" s="2">
        <v>25</v>
      </c>
      <c r="E203" s="11">
        <v>18.772015</v>
      </c>
      <c r="F203" s="11">
        <v>25.084098000000001</v>
      </c>
      <c r="G203" s="11">
        <v>18.772015</v>
      </c>
      <c r="H203" s="11">
        <v>38.572015</v>
      </c>
      <c r="I203">
        <f>IF(G203&lt;C203,1,0)</f>
        <v>1</v>
      </c>
      <c r="J203" t="str">
        <f>IF(G203=E203,"PTC",IF(G203=F203,"ITC"))</f>
        <v>PTC</v>
      </c>
      <c r="K203">
        <f>IF(J203="PTC",1,0)</f>
        <v>1</v>
      </c>
      <c r="L203">
        <f t="shared" si="18"/>
        <v>41.608065073174465</v>
      </c>
    </row>
    <row r="204" spans="1:12" x14ac:dyDescent="0.2">
      <c r="A204" s="2">
        <v>56564</v>
      </c>
      <c r="B204" s="2" t="s">
        <v>640</v>
      </c>
      <c r="C204" s="11">
        <v>32.240124000000002</v>
      </c>
      <c r="D204" s="2">
        <v>30</v>
      </c>
      <c r="E204" s="11">
        <v>26.526924000000001</v>
      </c>
      <c r="F204" s="11">
        <v>30.116229000000001</v>
      </c>
      <c r="G204" s="11">
        <v>26.526924000000001</v>
      </c>
      <c r="H204" s="11">
        <v>46.326923999999998</v>
      </c>
      <c r="I204">
        <f>IF(G204&lt;C204,1,0)</f>
        <v>1</v>
      </c>
      <c r="J204" t="str">
        <f>IF(G204=E204,"PTC",IF(G204=F204,"ITC"))</f>
        <v>PTC</v>
      </c>
      <c r="K204">
        <f>IF(J204="PTC",1,0)</f>
        <v>1</v>
      </c>
      <c r="L204">
        <f t="shared" si="18"/>
        <v>17.720775515627672</v>
      </c>
    </row>
    <row r="205" spans="1:12" x14ac:dyDescent="0.2">
      <c r="A205" s="2">
        <v>56609</v>
      </c>
      <c r="B205" s="2" t="s">
        <v>642</v>
      </c>
      <c r="C205" s="11">
        <v>16.641513</v>
      </c>
      <c r="D205" s="2">
        <v>20</v>
      </c>
      <c r="E205" s="11">
        <v>20.672181999999999</v>
      </c>
      <c r="F205" s="11">
        <v>26.064339</v>
      </c>
      <c r="G205" s="11">
        <v>20.672181999999999</v>
      </c>
      <c r="H205" s="11">
        <v>40.472181999999997</v>
      </c>
      <c r="I205">
        <f>IF(G205&lt;C205,1,0)</f>
        <v>0</v>
      </c>
      <c r="J205" t="str">
        <f>IF(G205=E205,"PTC",IF(G205=F205,"ITC"))</f>
        <v>PTC</v>
      </c>
      <c r="K205">
        <f>IF(J205="PTC",1,0)</f>
        <v>1</v>
      </c>
      <c r="L205">
        <f t="shared" si="18"/>
        <v>-24.220568165887318</v>
      </c>
    </row>
    <row r="206" spans="1:12" x14ac:dyDescent="0.2">
      <c r="A206" s="2">
        <v>56611</v>
      </c>
      <c r="B206" s="2" t="s">
        <v>643</v>
      </c>
      <c r="C206" s="11">
        <v>29.052415</v>
      </c>
      <c r="D206" s="2">
        <v>35</v>
      </c>
      <c r="E206" s="11">
        <v>19.533249999999999</v>
      </c>
      <c r="F206" s="11">
        <v>25.610983000000001</v>
      </c>
      <c r="G206" s="11">
        <v>19.533249999999999</v>
      </c>
      <c r="H206" s="11">
        <v>39.33325</v>
      </c>
      <c r="I206">
        <f>IF(G206&lt;C206,1,0)</f>
        <v>1</v>
      </c>
      <c r="J206" t="str">
        <f>IF(G206=E206,"PTC",IF(G206=F206,"ITC"))</f>
        <v>PTC</v>
      </c>
      <c r="K206">
        <f>IF(J206="PTC",1,0)</f>
        <v>1</v>
      </c>
      <c r="L206">
        <f t="shared" si="18"/>
        <v>32.765486105027762</v>
      </c>
    </row>
    <row r="207" spans="1:12" x14ac:dyDescent="0.2">
      <c r="A207" s="2">
        <v>56671</v>
      </c>
      <c r="B207" s="2" t="s">
        <v>647</v>
      </c>
      <c r="C207" s="11">
        <v>28.931253000000002</v>
      </c>
      <c r="D207" s="2" t="s">
        <v>716</v>
      </c>
      <c r="E207" s="11"/>
      <c r="F207" s="11"/>
      <c r="G207" s="11"/>
      <c r="H207" s="11"/>
      <c r="L207">
        <f t="shared" si="18"/>
        <v>100</v>
      </c>
    </row>
    <row r="208" spans="1:12" x14ac:dyDescent="0.2">
      <c r="A208" s="2">
        <v>56786</v>
      </c>
      <c r="B208" s="2" t="s">
        <v>650</v>
      </c>
      <c r="C208" s="11">
        <v>101.38656</v>
      </c>
      <c r="D208" s="2">
        <v>10</v>
      </c>
      <c r="E208" s="11">
        <v>18.075958</v>
      </c>
      <c r="F208" s="11">
        <v>24.326195999999999</v>
      </c>
      <c r="G208" s="11">
        <v>18.075958</v>
      </c>
      <c r="H208" s="11">
        <v>37.875957999999997</v>
      </c>
      <c r="I208">
        <f>IF(G208&lt;C208,1,0)</f>
        <v>1</v>
      </c>
      <c r="J208" t="str">
        <f>IF(G208=E208,"PTC",IF(G208=F208,"ITC"))</f>
        <v>PTC</v>
      </c>
      <c r="K208">
        <f>IF(J208="PTC",1,0)</f>
        <v>1</v>
      </c>
      <c r="L208">
        <f t="shared" si="18"/>
        <v>82.171248339030342</v>
      </c>
    </row>
    <row r="209" spans="1:12" x14ac:dyDescent="0.2">
      <c r="A209" s="2">
        <v>56808</v>
      </c>
      <c r="B209" s="2" t="s">
        <v>652</v>
      </c>
      <c r="C209" s="11">
        <v>50.011966000000001</v>
      </c>
      <c r="D209" s="2">
        <v>25</v>
      </c>
      <c r="E209" s="11">
        <v>43.341410000000003</v>
      </c>
      <c r="F209" s="11">
        <v>41.087826</v>
      </c>
      <c r="G209" s="11">
        <v>41.087826</v>
      </c>
      <c r="H209" s="11">
        <v>63.14141</v>
      </c>
      <c r="I209">
        <f>IF(G209&lt;C209,1,0)</f>
        <v>1</v>
      </c>
      <c r="J209" t="str">
        <f>IF(G209=E209,"PTC",IF(G209=F209,"ITC"))</f>
        <v>ITC</v>
      </c>
      <c r="K209">
        <f>IF(J209="PTC",1,0)</f>
        <v>0</v>
      </c>
      <c r="L209">
        <f t="shared" si="18"/>
        <v>17.844009571629321</v>
      </c>
    </row>
    <row r="210" spans="1:12" x14ac:dyDescent="0.2">
      <c r="A210" t="s">
        <v>654</v>
      </c>
      <c r="B210" s="2" t="s">
        <v>686</v>
      </c>
      <c r="C210" s="12">
        <v>27.673002212794</v>
      </c>
      <c r="D210" s="2">
        <v>15</v>
      </c>
      <c r="E210" s="11">
        <v>18.992006</v>
      </c>
      <c r="F210" s="11">
        <v>24.982029000000001</v>
      </c>
      <c r="G210" s="11">
        <v>18.992006</v>
      </c>
      <c r="H210" s="11">
        <v>38.792006000000001</v>
      </c>
      <c r="I210">
        <f>IF(G210&lt;C210,1,0)</f>
        <v>1</v>
      </c>
      <c r="J210" t="str">
        <f>IF(G210=E210,"PTC",IF(G210=F210,"ITC"))</f>
        <v>PTC</v>
      </c>
      <c r="K210">
        <f>IF(J210="PTC",1,0)</f>
        <v>1</v>
      </c>
      <c r="L210">
        <f t="shared" si="18"/>
        <v>31.369911172053943</v>
      </c>
    </row>
    <row r="211" spans="1:12" x14ac:dyDescent="0.2">
      <c r="A211" t="s">
        <v>657</v>
      </c>
      <c r="B211" t="s">
        <v>658</v>
      </c>
      <c r="C211" s="12">
        <v>31.921332822760206</v>
      </c>
      <c r="D211" s="2">
        <v>30</v>
      </c>
      <c r="E211" s="12">
        <v>27.034908999999999</v>
      </c>
      <c r="F211" s="12">
        <v>30.088505999999999</v>
      </c>
      <c r="G211" s="12">
        <v>27.034908999999999</v>
      </c>
      <c r="H211" s="12">
        <v>46.834909000000003</v>
      </c>
      <c r="I211">
        <f>IF(G211&lt;C211,1,0)</f>
        <v>1</v>
      </c>
      <c r="J211" t="str">
        <f>IF(G211=E211,"PTC",IF(G211=F211,"ITC"))</f>
        <v>PTC</v>
      </c>
      <c r="K211">
        <f>IF(J211="PTC",1,0)</f>
        <v>1</v>
      </c>
      <c r="L211">
        <f t="shared" si="18"/>
        <v>15.307706134613971</v>
      </c>
    </row>
    <row r="212" spans="1:12" x14ac:dyDescent="0.2">
      <c r="I212">
        <f>SUM(I2:I211)</f>
        <v>104</v>
      </c>
    </row>
  </sheetData>
  <autoFilter ref="A1:K1" xr:uid="{A0B6F8AA-289B-AC4E-BE6C-2022928F8D5E}">
    <sortState xmlns:xlrd2="http://schemas.microsoft.com/office/spreadsheetml/2017/richdata2" ref="A2:K212">
      <sortCondition ref="A1:A21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230CC-F800-F449-9B5F-3D6672C41D7E}">
  <dimension ref="A1:J212"/>
  <sheetViews>
    <sheetView workbookViewId="0">
      <selection activeCell="K9" sqref="K9"/>
    </sheetView>
  </sheetViews>
  <sheetFormatPr baseColWidth="10" defaultRowHeight="16" x14ac:dyDescent="0.2"/>
  <cols>
    <col min="1" max="1" width="17.33203125" bestFit="1" customWidth="1"/>
    <col min="2" max="2" width="35.5" bestFit="1" customWidth="1"/>
    <col min="3" max="3" width="38.83203125" style="12" bestFit="1" customWidth="1"/>
    <col min="4" max="4" width="19.83203125" style="12" bestFit="1" customWidth="1"/>
    <col min="5" max="6" width="11.6640625" style="12" bestFit="1" customWidth="1"/>
    <col min="7" max="7" width="21.83203125" style="12" bestFit="1" customWidth="1"/>
    <col min="8" max="8" width="15.6640625" bestFit="1" customWidth="1"/>
  </cols>
  <sheetData>
    <row r="1" spans="1:10" x14ac:dyDescent="0.2">
      <c r="A1" s="1" t="s">
        <v>0</v>
      </c>
      <c r="B1" s="1" t="s">
        <v>678</v>
      </c>
      <c r="C1" s="10" t="s">
        <v>710</v>
      </c>
      <c r="D1" s="10" t="s">
        <v>718</v>
      </c>
      <c r="E1" s="10" t="s">
        <v>687</v>
      </c>
      <c r="F1" s="10" t="s">
        <v>688</v>
      </c>
      <c r="G1" s="10" t="s">
        <v>689</v>
      </c>
      <c r="H1" s="1" t="s">
        <v>690</v>
      </c>
      <c r="I1" s="6" t="s">
        <v>691</v>
      </c>
      <c r="J1" s="1" t="s">
        <v>720</v>
      </c>
    </row>
    <row r="2" spans="1:10" x14ac:dyDescent="0.2">
      <c r="A2" s="2">
        <v>3</v>
      </c>
      <c r="B2" s="2" t="s">
        <v>9</v>
      </c>
      <c r="C2" s="11">
        <v>46.630944</v>
      </c>
      <c r="D2" s="11">
        <v>42.607697000000002</v>
      </c>
      <c r="E2" s="11">
        <v>24.957697</v>
      </c>
      <c r="F2" s="11">
        <v>30.445622</v>
      </c>
      <c r="G2" s="11">
        <v>24.957697</v>
      </c>
      <c r="H2">
        <f>IF(G2&lt;C2,1,0)</f>
        <v>1</v>
      </c>
      <c r="I2" t="str">
        <f>IF(G2=E2,"PTC","ITC")</f>
        <v>PTC</v>
      </c>
      <c r="J2">
        <f>IF(G2=E2,1,0)</f>
        <v>1</v>
      </c>
    </row>
    <row r="3" spans="1:10" x14ac:dyDescent="0.2">
      <c r="A3" s="2">
        <v>26</v>
      </c>
      <c r="B3" s="2" t="s">
        <v>16</v>
      </c>
      <c r="C3" s="11">
        <v>57.174304999999997</v>
      </c>
      <c r="D3" s="11">
        <v>42.993651999999997</v>
      </c>
      <c r="E3" s="11">
        <v>25.343651999999999</v>
      </c>
      <c r="F3" s="11">
        <v>30.851005000000001</v>
      </c>
      <c r="G3" s="11">
        <v>25.343651999999999</v>
      </c>
      <c r="H3">
        <f t="shared" ref="H3:H66" si="0">IF(G3&lt;C3,1,0)</f>
        <v>1</v>
      </c>
      <c r="I3" t="str">
        <f t="shared" ref="I3:I66" si="1">IF(G3=E3,"PTC","ITC")</f>
        <v>PTC</v>
      </c>
      <c r="J3">
        <f t="shared" ref="J3:J66" si="2">IF(G3=E3,1,0)</f>
        <v>1</v>
      </c>
    </row>
    <row r="4" spans="1:10" x14ac:dyDescent="0.2">
      <c r="A4" s="2">
        <v>59</v>
      </c>
      <c r="B4" s="2" t="s">
        <v>19</v>
      </c>
      <c r="C4" s="11">
        <v>34.888522000000002</v>
      </c>
      <c r="D4" s="11">
        <v>38.05762</v>
      </c>
      <c r="E4" s="11">
        <v>20.407620000000001</v>
      </c>
      <c r="F4" s="11">
        <v>27.374872</v>
      </c>
      <c r="G4" s="11">
        <v>20.407620000000001</v>
      </c>
      <c r="H4">
        <f t="shared" si="0"/>
        <v>1</v>
      </c>
      <c r="I4" t="str">
        <f t="shared" si="1"/>
        <v>PTC</v>
      </c>
      <c r="J4">
        <f t="shared" si="2"/>
        <v>1</v>
      </c>
    </row>
    <row r="5" spans="1:10" x14ac:dyDescent="0.2">
      <c r="A5" s="2">
        <v>60</v>
      </c>
      <c r="B5" s="2" t="s">
        <v>26</v>
      </c>
      <c r="C5" s="11">
        <v>38.604322000000003</v>
      </c>
      <c r="D5" s="11">
        <v>38.184193999999998</v>
      </c>
      <c r="E5" s="11">
        <v>20.534193999999999</v>
      </c>
      <c r="F5" s="11">
        <v>27.455873</v>
      </c>
      <c r="G5" s="11">
        <v>20.534193999999999</v>
      </c>
      <c r="H5">
        <f t="shared" si="0"/>
        <v>1</v>
      </c>
      <c r="I5" t="str">
        <f t="shared" si="1"/>
        <v>PTC</v>
      </c>
      <c r="J5">
        <f t="shared" si="2"/>
        <v>1</v>
      </c>
    </row>
    <row r="6" spans="1:10" x14ac:dyDescent="0.2">
      <c r="A6" s="2">
        <v>108</v>
      </c>
      <c r="B6" s="2" t="s">
        <v>30</v>
      </c>
      <c r="C6" s="11">
        <v>27.042224000000001</v>
      </c>
      <c r="D6" s="11">
        <v>36.153319000000003</v>
      </c>
      <c r="E6" s="11">
        <v>18.503319000000001</v>
      </c>
      <c r="F6" s="11">
        <v>25.949282</v>
      </c>
      <c r="G6" s="11">
        <v>18.503319000000001</v>
      </c>
      <c r="H6">
        <f t="shared" si="0"/>
        <v>1</v>
      </c>
      <c r="I6" t="str">
        <f t="shared" si="1"/>
        <v>PTC</v>
      </c>
      <c r="J6">
        <f t="shared" si="2"/>
        <v>1</v>
      </c>
    </row>
    <row r="7" spans="1:10" x14ac:dyDescent="0.2">
      <c r="A7" s="2">
        <v>113</v>
      </c>
      <c r="B7" s="2" t="s">
        <v>35</v>
      </c>
      <c r="C7" s="11">
        <v>36.137680000000003</v>
      </c>
      <c r="D7" s="11">
        <v>32.340462000000002</v>
      </c>
      <c r="E7" s="11">
        <v>14.690462</v>
      </c>
      <c r="F7" s="11">
        <v>23.256028000000001</v>
      </c>
      <c r="G7" s="11">
        <v>14.690462</v>
      </c>
      <c r="H7">
        <f t="shared" si="0"/>
        <v>1</v>
      </c>
      <c r="I7" t="str">
        <f t="shared" si="1"/>
        <v>PTC</v>
      </c>
      <c r="J7">
        <f t="shared" si="2"/>
        <v>1</v>
      </c>
    </row>
    <row r="8" spans="1:10" x14ac:dyDescent="0.2">
      <c r="A8" s="2">
        <v>130</v>
      </c>
      <c r="B8" s="2" t="s">
        <v>41</v>
      </c>
      <c r="C8" s="11">
        <v>40.853217000000001</v>
      </c>
      <c r="D8" s="11">
        <v>38.094856</v>
      </c>
      <c r="E8" s="11">
        <v>20.444856000000001</v>
      </c>
      <c r="F8" s="11">
        <v>27.642963000000002</v>
      </c>
      <c r="G8" s="11">
        <v>20.444856000000001</v>
      </c>
      <c r="H8">
        <f t="shared" si="0"/>
        <v>1</v>
      </c>
      <c r="I8" t="str">
        <f t="shared" si="1"/>
        <v>PTC</v>
      </c>
      <c r="J8">
        <f t="shared" si="2"/>
        <v>1</v>
      </c>
    </row>
    <row r="9" spans="1:10" x14ac:dyDescent="0.2">
      <c r="A9" s="2">
        <v>136</v>
      </c>
      <c r="B9" s="2" t="s">
        <v>47</v>
      </c>
      <c r="C9" s="11">
        <v>34.829185000000003</v>
      </c>
      <c r="D9" s="11">
        <v>36.829459</v>
      </c>
      <c r="E9" s="11">
        <v>19.179459000000001</v>
      </c>
      <c r="F9" s="11">
        <v>26.615131000000002</v>
      </c>
      <c r="G9" s="11">
        <v>19.179459000000001</v>
      </c>
      <c r="H9">
        <f t="shared" si="0"/>
        <v>1</v>
      </c>
      <c r="I9" t="str">
        <f t="shared" si="1"/>
        <v>PTC</v>
      </c>
      <c r="J9">
        <f t="shared" si="2"/>
        <v>1</v>
      </c>
    </row>
    <row r="10" spans="1:10" x14ac:dyDescent="0.2">
      <c r="A10" s="2">
        <v>160</v>
      </c>
      <c r="B10" s="2" t="s">
        <v>52</v>
      </c>
      <c r="C10" s="11">
        <v>41.631756000000003</v>
      </c>
      <c r="D10" s="11">
        <v>32.340462000000002</v>
      </c>
      <c r="E10" s="11">
        <v>14.690462</v>
      </c>
      <c r="F10" s="11">
        <v>23.256028000000001</v>
      </c>
      <c r="G10" s="11">
        <v>14.690462</v>
      </c>
      <c r="H10">
        <f t="shared" si="0"/>
        <v>1</v>
      </c>
      <c r="I10" t="str">
        <f t="shared" si="1"/>
        <v>PTC</v>
      </c>
      <c r="J10">
        <f t="shared" si="2"/>
        <v>1</v>
      </c>
    </row>
    <row r="11" spans="1:10" x14ac:dyDescent="0.2">
      <c r="A11" s="2">
        <v>165</v>
      </c>
      <c r="B11" s="2" t="s">
        <v>57</v>
      </c>
      <c r="C11" s="11">
        <v>34.023944</v>
      </c>
      <c r="D11" s="11">
        <v>38.281452999999999</v>
      </c>
      <c r="E11" s="11">
        <v>20.631453</v>
      </c>
      <c r="F11" s="11">
        <v>27.598662999999998</v>
      </c>
      <c r="G11" s="11">
        <v>20.631453</v>
      </c>
      <c r="H11">
        <f t="shared" si="0"/>
        <v>1</v>
      </c>
      <c r="I11" t="str">
        <f t="shared" si="1"/>
        <v>PTC</v>
      </c>
      <c r="J11">
        <f t="shared" si="2"/>
        <v>1</v>
      </c>
    </row>
    <row r="12" spans="1:10" x14ac:dyDescent="0.2">
      <c r="A12" s="2">
        <v>298</v>
      </c>
      <c r="B12" s="2" t="s">
        <v>62</v>
      </c>
      <c r="C12" s="11">
        <v>40.365343000000003</v>
      </c>
      <c r="D12" s="11">
        <v>34.820492000000002</v>
      </c>
      <c r="E12" s="11">
        <v>17.170491999999999</v>
      </c>
      <c r="F12" s="11">
        <v>25.189378999999999</v>
      </c>
      <c r="G12" s="11">
        <v>17.170491999999999</v>
      </c>
      <c r="H12">
        <f t="shared" si="0"/>
        <v>1</v>
      </c>
      <c r="I12" t="str">
        <f t="shared" si="1"/>
        <v>PTC</v>
      </c>
      <c r="J12">
        <f t="shared" si="2"/>
        <v>1</v>
      </c>
    </row>
    <row r="13" spans="1:10" x14ac:dyDescent="0.2">
      <c r="A13" s="2">
        <v>470</v>
      </c>
      <c r="B13" s="2" t="s">
        <v>67</v>
      </c>
      <c r="C13" s="11">
        <v>24.685960000000001</v>
      </c>
      <c r="D13" s="11">
        <v>33.828626</v>
      </c>
      <c r="E13" s="11">
        <v>16.178626000000001</v>
      </c>
      <c r="F13" s="11">
        <v>24.373602000000002</v>
      </c>
      <c r="G13" s="11">
        <v>16.178626000000001</v>
      </c>
      <c r="H13">
        <f t="shared" si="0"/>
        <v>1</v>
      </c>
      <c r="I13" t="str">
        <f t="shared" si="1"/>
        <v>PTC</v>
      </c>
      <c r="J13">
        <f t="shared" si="2"/>
        <v>1</v>
      </c>
    </row>
    <row r="14" spans="1:10" x14ac:dyDescent="0.2">
      <c r="A14" s="2">
        <v>525</v>
      </c>
      <c r="B14" s="2" t="s">
        <v>73</v>
      </c>
      <c r="C14" s="11">
        <v>32.222093999999998</v>
      </c>
      <c r="D14" s="11">
        <v>38.253884999999997</v>
      </c>
      <c r="E14" s="11">
        <v>20.603884999999998</v>
      </c>
      <c r="F14" s="11">
        <v>27.427271999999999</v>
      </c>
      <c r="G14" s="11">
        <v>20.603884999999998</v>
      </c>
      <c r="H14">
        <f t="shared" si="0"/>
        <v>1</v>
      </c>
      <c r="I14" t="str">
        <f t="shared" si="1"/>
        <v>PTC</v>
      </c>
      <c r="J14">
        <f t="shared" si="2"/>
        <v>1</v>
      </c>
    </row>
    <row r="15" spans="1:10" x14ac:dyDescent="0.2">
      <c r="A15" s="2">
        <v>564</v>
      </c>
      <c r="B15" s="2" t="s">
        <v>77</v>
      </c>
      <c r="C15" s="11">
        <v>40.227125000000001</v>
      </c>
      <c r="D15" s="11">
        <v>36.810653000000002</v>
      </c>
      <c r="E15" s="11">
        <v>19.160653</v>
      </c>
      <c r="F15" s="11">
        <v>26.603096000000001</v>
      </c>
      <c r="G15" s="11">
        <v>19.160653</v>
      </c>
      <c r="H15">
        <f t="shared" si="0"/>
        <v>1</v>
      </c>
      <c r="I15" t="str">
        <f t="shared" si="1"/>
        <v>PTC</v>
      </c>
      <c r="J15">
        <f t="shared" si="2"/>
        <v>1</v>
      </c>
    </row>
    <row r="16" spans="1:10" x14ac:dyDescent="0.2">
      <c r="A16" s="2">
        <v>594</v>
      </c>
      <c r="B16" s="2" t="s">
        <v>81</v>
      </c>
      <c r="C16" s="11">
        <v>89.943393999999998</v>
      </c>
      <c r="D16" s="11">
        <v>46.272709999999996</v>
      </c>
      <c r="E16" s="11">
        <v>28.622710000000001</v>
      </c>
      <c r="F16" s="11">
        <v>33.035055</v>
      </c>
      <c r="G16" s="11">
        <v>28.622710000000001</v>
      </c>
      <c r="H16">
        <f t="shared" si="0"/>
        <v>1</v>
      </c>
      <c r="I16" t="str">
        <f t="shared" si="1"/>
        <v>PTC</v>
      </c>
      <c r="J16">
        <f t="shared" si="2"/>
        <v>1</v>
      </c>
    </row>
    <row r="17" spans="1:10" x14ac:dyDescent="0.2">
      <c r="A17" s="2">
        <v>602</v>
      </c>
      <c r="B17" s="2" t="s">
        <v>87</v>
      </c>
      <c r="C17" s="11">
        <v>53.846383000000003</v>
      </c>
      <c r="D17" s="11">
        <v>45.886374000000004</v>
      </c>
      <c r="E17" s="11">
        <v>28.236374000000001</v>
      </c>
      <c r="F17" s="11">
        <v>32.868707000000001</v>
      </c>
      <c r="G17" s="11">
        <v>28.236374000000001</v>
      </c>
      <c r="H17">
        <f t="shared" si="0"/>
        <v>1</v>
      </c>
      <c r="I17" t="str">
        <f t="shared" si="1"/>
        <v>PTC</v>
      </c>
      <c r="J17">
        <f t="shared" si="2"/>
        <v>1</v>
      </c>
    </row>
    <row r="18" spans="1:10" x14ac:dyDescent="0.2">
      <c r="A18" s="2">
        <v>628</v>
      </c>
      <c r="B18" s="2" t="s">
        <v>91</v>
      </c>
      <c r="C18" s="11">
        <v>53.816296999999999</v>
      </c>
      <c r="D18" s="11">
        <v>36.818007000000001</v>
      </c>
      <c r="E18" s="11">
        <v>19.168006999999999</v>
      </c>
      <c r="F18" s="11">
        <v>26.607802</v>
      </c>
      <c r="G18" s="11">
        <v>19.168006999999999</v>
      </c>
      <c r="H18">
        <f t="shared" si="0"/>
        <v>1</v>
      </c>
      <c r="I18" t="str">
        <f t="shared" si="1"/>
        <v>PTC</v>
      </c>
      <c r="J18">
        <f t="shared" si="2"/>
        <v>1</v>
      </c>
    </row>
    <row r="19" spans="1:10" x14ac:dyDescent="0.2">
      <c r="A19" s="2">
        <v>645</v>
      </c>
      <c r="B19" s="2" t="s">
        <v>96</v>
      </c>
      <c r="C19" s="11">
        <v>49.381936000000003</v>
      </c>
      <c r="D19" s="11">
        <v>36.758375000000001</v>
      </c>
      <c r="E19" s="11">
        <v>19.108374999999999</v>
      </c>
      <c r="F19" s="11">
        <v>26.569641000000001</v>
      </c>
      <c r="G19" s="11">
        <v>19.108374999999999</v>
      </c>
      <c r="H19">
        <f t="shared" si="0"/>
        <v>1</v>
      </c>
      <c r="I19" t="str">
        <f t="shared" si="1"/>
        <v>PTC</v>
      </c>
      <c r="J19">
        <f t="shared" si="2"/>
        <v>1</v>
      </c>
    </row>
    <row r="20" spans="1:10" x14ac:dyDescent="0.2">
      <c r="A20" s="2">
        <v>667</v>
      </c>
      <c r="B20" s="2" t="s">
        <v>101</v>
      </c>
      <c r="C20" s="11">
        <v>63.234768000000003</v>
      </c>
      <c r="D20" s="11">
        <v>36.758375000000001</v>
      </c>
      <c r="E20" s="11">
        <v>19.108374999999999</v>
      </c>
      <c r="F20" s="11">
        <v>26.569641000000001</v>
      </c>
      <c r="G20" s="11">
        <v>19.108374999999999</v>
      </c>
      <c r="H20">
        <f t="shared" si="0"/>
        <v>1</v>
      </c>
      <c r="I20" t="str">
        <f t="shared" si="1"/>
        <v>PTC</v>
      </c>
      <c r="J20">
        <f t="shared" si="2"/>
        <v>1</v>
      </c>
    </row>
    <row r="21" spans="1:10" x14ac:dyDescent="0.2">
      <c r="A21" s="2">
        <v>703</v>
      </c>
      <c r="B21" s="2" t="s">
        <v>104</v>
      </c>
      <c r="C21" s="11">
        <v>44.422303999999997</v>
      </c>
      <c r="D21" s="11">
        <v>42.181502000000002</v>
      </c>
      <c r="E21" s="11">
        <v>24.531502</v>
      </c>
      <c r="F21" s="11">
        <v>30.180140999999999</v>
      </c>
      <c r="G21" s="11">
        <v>24.531502</v>
      </c>
      <c r="H21">
        <f t="shared" si="0"/>
        <v>1</v>
      </c>
      <c r="I21" t="str">
        <f t="shared" si="1"/>
        <v>PTC</v>
      </c>
      <c r="J21">
        <f t="shared" si="2"/>
        <v>1</v>
      </c>
    </row>
    <row r="22" spans="1:10" x14ac:dyDescent="0.2">
      <c r="A22" s="2">
        <v>856</v>
      </c>
      <c r="B22" s="2" t="s">
        <v>109</v>
      </c>
      <c r="C22" s="11">
        <v>30.847318999999999</v>
      </c>
      <c r="D22" s="11">
        <v>43.389825000000002</v>
      </c>
      <c r="E22" s="11">
        <v>25.739825</v>
      </c>
      <c r="F22" s="11">
        <v>31.069994000000001</v>
      </c>
      <c r="G22" s="11">
        <v>25.739825</v>
      </c>
      <c r="H22">
        <f t="shared" si="0"/>
        <v>1</v>
      </c>
      <c r="I22" t="str">
        <f t="shared" si="1"/>
        <v>PTC</v>
      </c>
      <c r="J22">
        <f t="shared" si="2"/>
        <v>1</v>
      </c>
    </row>
    <row r="23" spans="1:10" x14ac:dyDescent="0.2">
      <c r="A23" s="2">
        <v>876</v>
      </c>
      <c r="B23" s="2" t="s">
        <v>115</v>
      </c>
      <c r="C23" s="11">
        <v>38.444926000000002</v>
      </c>
      <c r="D23" s="11">
        <v>42.396768000000002</v>
      </c>
      <c r="E23" s="11">
        <v>24.746767999999999</v>
      </c>
      <c r="F23" s="11">
        <v>30.413723999999998</v>
      </c>
      <c r="G23" s="11">
        <v>24.746767999999999</v>
      </c>
      <c r="H23">
        <f t="shared" si="0"/>
        <v>1</v>
      </c>
      <c r="I23" t="str">
        <f t="shared" si="1"/>
        <v>PTC</v>
      </c>
      <c r="J23">
        <f t="shared" si="2"/>
        <v>1</v>
      </c>
    </row>
    <row r="24" spans="1:10" x14ac:dyDescent="0.2">
      <c r="A24" s="2">
        <v>879</v>
      </c>
      <c r="B24" s="2" t="s">
        <v>118</v>
      </c>
      <c r="C24" s="11">
        <v>47.104281999999998</v>
      </c>
      <c r="D24" s="11">
        <v>43.389825000000002</v>
      </c>
      <c r="E24" s="11">
        <v>25.739825</v>
      </c>
      <c r="F24" s="11">
        <v>31.069994000000001</v>
      </c>
      <c r="G24" s="11">
        <v>25.739825</v>
      </c>
      <c r="H24">
        <f t="shared" si="0"/>
        <v>1</v>
      </c>
      <c r="I24" t="str">
        <f t="shared" si="1"/>
        <v>PTC</v>
      </c>
      <c r="J24">
        <f t="shared" si="2"/>
        <v>1</v>
      </c>
    </row>
    <row r="25" spans="1:10" x14ac:dyDescent="0.2">
      <c r="A25" s="2">
        <v>883</v>
      </c>
      <c r="B25" s="2" t="s">
        <v>122</v>
      </c>
      <c r="C25" s="11">
        <v>34.541629</v>
      </c>
      <c r="D25" s="11">
        <v>46.148694999999996</v>
      </c>
      <c r="E25" s="11">
        <v>28.498695000000001</v>
      </c>
      <c r="F25" s="11">
        <v>32.918973999999999</v>
      </c>
      <c r="G25" s="11">
        <v>28.498695000000001</v>
      </c>
      <c r="H25">
        <f t="shared" si="0"/>
        <v>1</v>
      </c>
      <c r="I25" t="str">
        <f t="shared" si="1"/>
        <v>PTC</v>
      </c>
      <c r="J25">
        <f t="shared" si="2"/>
        <v>1</v>
      </c>
    </row>
    <row r="26" spans="1:10" x14ac:dyDescent="0.2">
      <c r="A26" s="2">
        <v>884</v>
      </c>
      <c r="B26" s="2" t="s">
        <v>125</v>
      </c>
      <c r="C26" s="11">
        <v>56.732467</v>
      </c>
      <c r="D26" s="11">
        <v>46.107680000000002</v>
      </c>
      <c r="E26" s="11">
        <v>28.45768</v>
      </c>
      <c r="F26" s="11">
        <v>32.892726000000003</v>
      </c>
      <c r="G26" s="11">
        <v>28.45768</v>
      </c>
      <c r="H26">
        <f t="shared" si="0"/>
        <v>1</v>
      </c>
      <c r="I26" t="str">
        <f t="shared" si="1"/>
        <v>PTC</v>
      </c>
      <c r="J26">
        <f t="shared" si="2"/>
        <v>1</v>
      </c>
    </row>
    <row r="27" spans="1:10" x14ac:dyDescent="0.2">
      <c r="A27" s="2">
        <v>887</v>
      </c>
      <c r="B27" s="2" t="s">
        <v>127</v>
      </c>
      <c r="C27" s="11">
        <v>34.814216999999999</v>
      </c>
      <c r="D27" s="11">
        <v>42.078051000000002</v>
      </c>
      <c r="E27" s="11">
        <v>24.428051</v>
      </c>
      <c r="F27" s="11">
        <v>30.180444000000001</v>
      </c>
      <c r="G27" s="11">
        <v>24.428051</v>
      </c>
      <c r="H27">
        <f t="shared" si="0"/>
        <v>1</v>
      </c>
      <c r="I27" t="str">
        <f t="shared" si="1"/>
        <v>PTC</v>
      </c>
      <c r="J27">
        <f t="shared" si="2"/>
        <v>1</v>
      </c>
    </row>
    <row r="28" spans="1:10" x14ac:dyDescent="0.2">
      <c r="A28" s="2">
        <v>889</v>
      </c>
      <c r="B28" s="2" t="s">
        <v>132</v>
      </c>
      <c r="C28" s="11">
        <v>33.580415000000002</v>
      </c>
      <c r="D28" s="11">
        <v>42.091146999999999</v>
      </c>
      <c r="E28" s="11">
        <v>24.441147000000001</v>
      </c>
      <c r="F28" s="11">
        <v>30.188825999999999</v>
      </c>
      <c r="G28" s="11">
        <v>24.441147000000001</v>
      </c>
      <c r="H28">
        <f t="shared" si="0"/>
        <v>1</v>
      </c>
      <c r="I28" t="str">
        <f t="shared" si="1"/>
        <v>PTC</v>
      </c>
      <c r="J28">
        <f t="shared" si="2"/>
        <v>1</v>
      </c>
    </row>
    <row r="29" spans="1:10" x14ac:dyDescent="0.2">
      <c r="A29" s="2">
        <v>963</v>
      </c>
      <c r="B29" s="2" t="s">
        <v>135</v>
      </c>
      <c r="C29" s="11">
        <v>44.479312</v>
      </c>
      <c r="D29" s="11">
        <v>43.386038999999997</v>
      </c>
      <c r="E29" s="11">
        <v>25.736039000000002</v>
      </c>
      <c r="F29" s="11">
        <v>31.067571000000001</v>
      </c>
      <c r="G29" s="11">
        <v>25.736039000000002</v>
      </c>
      <c r="H29">
        <f t="shared" si="0"/>
        <v>1</v>
      </c>
      <c r="I29" t="str">
        <f t="shared" si="1"/>
        <v>PTC</v>
      </c>
      <c r="J29">
        <f t="shared" si="2"/>
        <v>1</v>
      </c>
    </row>
    <row r="30" spans="1:10" x14ac:dyDescent="0.2">
      <c r="A30" s="2">
        <v>976</v>
      </c>
      <c r="B30" s="2" t="s">
        <v>139</v>
      </c>
      <c r="C30" s="11">
        <v>33.078299999999999</v>
      </c>
      <c r="D30" s="11">
        <v>41.905296999999997</v>
      </c>
      <c r="E30" s="11">
        <v>24.255296999999999</v>
      </c>
      <c r="F30" s="11">
        <v>30.069890999999998</v>
      </c>
      <c r="G30" s="11">
        <v>24.255296999999999</v>
      </c>
      <c r="H30">
        <f t="shared" si="0"/>
        <v>1</v>
      </c>
      <c r="I30" t="str">
        <f t="shared" si="1"/>
        <v>PTC</v>
      </c>
      <c r="J30">
        <f t="shared" si="2"/>
        <v>1</v>
      </c>
    </row>
    <row r="31" spans="1:10" x14ac:dyDescent="0.2">
      <c r="A31" s="2">
        <v>983</v>
      </c>
      <c r="B31" s="2" t="s">
        <v>143</v>
      </c>
      <c r="C31" s="11">
        <v>48.079124999999998</v>
      </c>
      <c r="D31" s="11">
        <v>41.725313999999997</v>
      </c>
      <c r="E31" s="11">
        <v>24.075313999999999</v>
      </c>
      <c r="F31" s="11">
        <v>30.078541000000001</v>
      </c>
      <c r="G31" s="11">
        <v>24.075313999999999</v>
      </c>
      <c r="H31">
        <f t="shared" si="0"/>
        <v>1</v>
      </c>
      <c r="I31" t="str">
        <f t="shared" si="1"/>
        <v>PTC</v>
      </c>
      <c r="J31">
        <f t="shared" si="2"/>
        <v>1</v>
      </c>
    </row>
    <row r="32" spans="1:10" x14ac:dyDescent="0.2">
      <c r="A32" s="2">
        <v>994</v>
      </c>
      <c r="B32" s="2" t="s">
        <v>148</v>
      </c>
      <c r="C32" s="11">
        <v>31.637495999999999</v>
      </c>
      <c r="D32" s="11">
        <v>41.762987000000003</v>
      </c>
      <c r="E32" s="11">
        <v>24.112987</v>
      </c>
      <c r="F32" s="11">
        <v>30.102650000000001</v>
      </c>
      <c r="G32" s="11">
        <v>24.112987</v>
      </c>
      <c r="H32">
        <f t="shared" si="0"/>
        <v>1</v>
      </c>
      <c r="I32" t="str">
        <f t="shared" si="1"/>
        <v>PTC</v>
      </c>
      <c r="J32">
        <f t="shared" si="2"/>
        <v>1</v>
      </c>
    </row>
    <row r="33" spans="1:10" x14ac:dyDescent="0.2">
      <c r="A33" s="2">
        <v>997</v>
      </c>
      <c r="B33" s="2" t="s">
        <v>152</v>
      </c>
      <c r="C33" s="11">
        <v>42.917768000000002</v>
      </c>
      <c r="D33" s="11">
        <v>43.732258999999999</v>
      </c>
      <c r="E33" s="11">
        <v>26.082259000000001</v>
      </c>
      <c r="F33" s="11">
        <v>31.362960999999999</v>
      </c>
      <c r="G33" s="11">
        <v>26.082259000000001</v>
      </c>
      <c r="H33">
        <f t="shared" si="0"/>
        <v>1</v>
      </c>
      <c r="I33" t="str">
        <f t="shared" si="1"/>
        <v>PTC</v>
      </c>
      <c r="J33">
        <f t="shared" si="2"/>
        <v>1</v>
      </c>
    </row>
    <row r="34" spans="1:10" x14ac:dyDescent="0.2">
      <c r="A34" s="2">
        <v>1001</v>
      </c>
      <c r="B34" s="2" t="s">
        <v>156</v>
      </c>
      <c r="C34" s="11">
        <v>40.718657</v>
      </c>
      <c r="D34" s="11">
        <v>43.732258999999999</v>
      </c>
      <c r="E34" s="11">
        <v>26.082259000000001</v>
      </c>
      <c r="F34" s="11">
        <v>31.362960999999999</v>
      </c>
      <c r="G34" s="11">
        <v>26.082259000000001</v>
      </c>
      <c r="H34">
        <f t="shared" si="0"/>
        <v>1</v>
      </c>
      <c r="I34" t="str">
        <f t="shared" si="1"/>
        <v>PTC</v>
      </c>
      <c r="J34">
        <f t="shared" si="2"/>
        <v>1</v>
      </c>
    </row>
    <row r="35" spans="1:10" x14ac:dyDescent="0.2">
      <c r="A35" s="2">
        <v>1012</v>
      </c>
      <c r="B35" s="2" t="s">
        <v>159</v>
      </c>
      <c r="C35" s="11">
        <v>46.221473000000003</v>
      </c>
      <c r="D35" s="11">
        <v>41.674728000000002</v>
      </c>
      <c r="E35" s="11">
        <v>24.024728</v>
      </c>
      <c r="F35" s="11">
        <v>30.046168000000002</v>
      </c>
      <c r="G35" s="11">
        <v>24.024728</v>
      </c>
      <c r="H35">
        <f t="shared" si="0"/>
        <v>1</v>
      </c>
      <c r="I35" t="str">
        <f t="shared" si="1"/>
        <v>PTC</v>
      </c>
      <c r="J35">
        <f t="shared" si="2"/>
        <v>1</v>
      </c>
    </row>
    <row r="36" spans="1:10" x14ac:dyDescent="0.2">
      <c r="A36" s="2">
        <v>1040</v>
      </c>
      <c r="B36" s="2" t="s">
        <v>163</v>
      </c>
      <c r="C36" s="11">
        <v>143.84677199999999</v>
      </c>
      <c r="D36" s="11">
        <v>41.674728000000002</v>
      </c>
      <c r="E36" s="11">
        <v>24.024728</v>
      </c>
      <c r="F36" s="11">
        <v>30.046168000000002</v>
      </c>
      <c r="G36" s="11">
        <v>24.024728</v>
      </c>
      <c r="H36">
        <f t="shared" si="0"/>
        <v>1</v>
      </c>
      <c r="I36" t="str">
        <f t="shared" si="1"/>
        <v>PTC</v>
      </c>
      <c r="J36">
        <f t="shared" si="2"/>
        <v>1</v>
      </c>
    </row>
    <row r="37" spans="1:10" x14ac:dyDescent="0.2">
      <c r="A37" s="2">
        <v>1047</v>
      </c>
      <c r="B37" s="2" t="s">
        <v>166</v>
      </c>
      <c r="C37" s="11">
        <v>40.580387999999999</v>
      </c>
      <c r="D37" s="11">
        <v>43.63138</v>
      </c>
      <c r="E37" s="11">
        <v>25.981380000000001</v>
      </c>
      <c r="F37" s="11">
        <v>31.326391999999998</v>
      </c>
      <c r="G37" s="11">
        <v>25.981380000000001</v>
      </c>
      <c r="H37">
        <f t="shared" si="0"/>
        <v>1</v>
      </c>
      <c r="I37" t="str">
        <f t="shared" si="1"/>
        <v>PTC</v>
      </c>
      <c r="J37">
        <f t="shared" si="2"/>
        <v>1</v>
      </c>
    </row>
    <row r="38" spans="1:10" x14ac:dyDescent="0.2">
      <c r="A38" s="2">
        <v>1073</v>
      </c>
      <c r="B38" s="2" t="s">
        <v>170</v>
      </c>
      <c r="C38" s="11">
        <v>81.423336000000006</v>
      </c>
      <c r="D38" s="11">
        <v>42.692559000000003</v>
      </c>
      <c r="E38" s="11">
        <v>25.042559000000001</v>
      </c>
      <c r="F38" s="11">
        <v>30.650442999999999</v>
      </c>
      <c r="G38" s="11">
        <v>25.042559000000001</v>
      </c>
      <c r="H38">
        <f t="shared" si="0"/>
        <v>1</v>
      </c>
      <c r="I38" t="str">
        <f t="shared" si="1"/>
        <v>PTC</v>
      </c>
      <c r="J38">
        <f t="shared" si="2"/>
        <v>1</v>
      </c>
    </row>
    <row r="39" spans="1:10" x14ac:dyDescent="0.2">
      <c r="A39" s="2">
        <v>1082</v>
      </c>
      <c r="B39" s="2" t="s">
        <v>172</v>
      </c>
      <c r="C39" s="11">
        <v>24.706779000000001</v>
      </c>
      <c r="D39" s="11">
        <v>42.501888000000001</v>
      </c>
      <c r="E39" s="11">
        <v>24.851887999999999</v>
      </c>
      <c r="F39" s="11">
        <v>30.500373</v>
      </c>
      <c r="G39" s="11">
        <v>24.851887999999999</v>
      </c>
      <c r="H39">
        <f t="shared" si="0"/>
        <v>0</v>
      </c>
      <c r="I39" t="str">
        <f t="shared" si="1"/>
        <v>PTC</v>
      </c>
      <c r="J39">
        <f t="shared" si="2"/>
        <v>1</v>
      </c>
    </row>
    <row r="40" spans="1:10" x14ac:dyDescent="0.2">
      <c r="A40" s="2">
        <v>1091</v>
      </c>
      <c r="B40" s="2" t="s">
        <v>176</v>
      </c>
      <c r="C40" s="11">
        <v>33.420098000000003</v>
      </c>
      <c r="D40" s="11">
        <v>42.335673</v>
      </c>
      <c r="E40" s="11">
        <v>24.685673000000001</v>
      </c>
      <c r="F40" s="11">
        <v>30.394003999999999</v>
      </c>
      <c r="G40" s="11">
        <v>24.685673000000001</v>
      </c>
      <c r="H40">
        <f t="shared" si="0"/>
        <v>1</v>
      </c>
      <c r="I40" t="str">
        <f t="shared" si="1"/>
        <v>PTC</v>
      </c>
      <c r="J40">
        <f t="shared" si="2"/>
        <v>1</v>
      </c>
    </row>
    <row r="41" spans="1:10" x14ac:dyDescent="0.2">
      <c r="A41" s="2">
        <v>1104</v>
      </c>
      <c r="B41" s="2" t="s">
        <v>179</v>
      </c>
      <c r="C41" s="11">
        <v>30.306182</v>
      </c>
      <c r="D41" s="11">
        <v>42.692559000000003</v>
      </c>
      <c r="E41" s="11">
        <v>25.042559000000001</v>
      </c>
      <c r="F41" s="11">
        <v>30.650442999999999</v>
      </c>
      <c r="G41" s="11">
        <v>25.042559000000001</v>
      </c>
      <c r="H41">
        <f t="shared" si="0"/>
        <v>1</v>
      </c>
      <c r="I41" t="str">
        <f t="shared" si="1"/>
        <v>PTC</v>
      </c>
      <c r="J41">
        <f t="shared" si="2"/>
        <v>1</v>
      </c>
    </row>
    <row r="42" spans="1:10" x14ac:dyDescent="0.2">
      <c r="A42" s="2">
        <v>1167</v>
      </c>
      <c r="B42" s="2" t="s">
        <v>181</v>
      </c>
      <c r="C42" s="11">
        <v>42.514836000000003</v>
      </c>
      <c r="D42" s="11">
        <v>42.692559000000003</v>
      </c>
      <c r="E42" s="11">
        <v>25.042559000000001</v>
      </c>
      <c r="F42" s="11">
        <v>30.650442999999999</v>
      </c>
      <c r="G42" s="11">
        <v>25.042559000000001</v>
      </c>
      <c r="H42">
        <f t="shared" si="0"/>
        <v>1</v>
      </c>
      <c r="I42" t="str">
        <f t="shared" si="1"/>
        <v>PTC</v>
      </c>
      <c r="J42">
        <f t="shared" si="2"/>
        <v>1</v>
      </c>
    </row>
    <row r="43" spans="1:10" x14ac:dyDescent="0.2">
      <c r="A43" s="2">
        <v>1241</v>
      </c>
      <c r="B43" s="2" t="s">
        <v>185</v>
      </c>
      <c r="C43" s="11">
        <v>32.692362000000003</v>
      </c>
      <c r="D43" s="11">
        <v>36.825901999999999</v>
      </c>
      <c r="E43" s="11">
        <v>19.175902000000001</v>
      </c>
      <c r="F43" s="11">
        <v>26.390457999999999</v>
      </c>
      <c r="G43" s="11">
        <v>19.175902000000001</v>
      </c>
      <c r="H43">
        <f t="shared" si="0"/>
        <v>1</v>
      </c>
      <c r="I43" t="str">
        <f t="shared" si="1"/>
        <v>PTC</v>
      </c>
      <c r="J43">
        <f t="shared" si="2"/>
        <v>1</v>
      </c>
    </row>
    <row r="44" spans="1:10" x14ac:dyDescent="0.2">
      <c r="A44" s="2">
        <v>1250</v>
      </c>
      <c r="B44" s="2" t="s">
        <v>187</v>
      </c>
      <c r="C44" s="11">
        <v>29.506238</v>
      </c>
      <c r="D44" s="11">
        <v>35.808556000000003</v>
      </c>
      <c r="E44" s="11">
        <v>18.158556000000001</v>
      </c>
      <c r="F44" s="11">
        <v>25.739407</v>
      </c>
      <c r="G44" s="11">
        <v>18.158556000000001</v>
      </c>
      <c r="H44">
        <f t="shared" si="0"/>
        <v>1</v>
      </c>
      <c r="I44" t="str">
        <f t="shared" si="1"/>
        <v>PTC</v>
      </c>
      <c r="J44">
        <f t="shared" si="2"/>
        <v>1</v>
      </c>
    </row>
    <row r="45" spans="1:10" x14ac:dyDescent="0.2">
      <c r="A45" s="2">
        <v>1355</v>
      </c>
      <c r="B45" s="2" t="s">
        <v>190</v>
      </c>
      <c r="C45" s="11">
        <v>42.896835000000003</v>
      </c>
      <c r="D45" s="11">
        <v>41.076034</v>
      </c>
      <c r="E45" s="11">
        <v>23.426034000000001</v>
      </c>
      <c r="F45" s="11">
        <v>29.686883999999999</v>
      </c>
      <c r="G45" s="11">
        <v>23.426034000000001</v>
      </c>
      <c r="H45">
        <f t="shared" si="0"/>
        <v>1</v>
      </c>
      <c r="I45" t="str">
        <f t="shared" si="1"/>
        <v>PTC</v>
      </c>
      <c r="J45">
        <f t="shared" si="2"/>
        <v>1</v>
      </c>
    </row>
    <row r="46" spans="1:10" x14ac:dyDescent="0.2">
      <c r="A46" s="2">
        <v>1356</v>
      </c>
      <c r="B46" s="2" t="s">
        <v>195</v>
      </c>
      <c r="C46" s="11">
        <v>33.498063999999999</v>
      </c>
      <c r="D46" s="11">
        <v>41.181344000000003</v>
      </c>
      <c r="E46" s="11">
        <v>23.531344000000001</v>
      </c>
      <c r="F46" s="11">
        <v>29.754277999999999</v>
      </c>
      <c r="G46" s="11">
        <v>23.531344000000001</v>
      </c>
      <c r="H46">
        <f t="shared" si="0"/>
        <v>1</v>
      </c>
      <c r="I46" t="str">
        <f t="shared" si="1"/>
        <v>PTC</v>
      </c>
      <c r="J46">
        <f t="shared" si="2"/>
        <v>1</v>
      </c>
    </row>
    <row r="47" spans="1:10" x14ac:dyDescent="0.2">
      <c r="A47" s="2">
        <v>1364</v>
      </c>
      <c r="B47" s="2" t="s">
        <v>198</v>
      </c>
      <c r="C47" s="11">
        <v>38.308691000000003</v>
      </c>
      <c r="D47" s="11">
        <v>41.166268000000002</v>
      </c>
      <c r="E47" s="11">
        <v>23.516268</v>
      </c>
      <c r="F47" s="11">
        <v>29.744629</v>
      </c>
      <c r="G47" s="11">
        <v>23.516268</v>
      </c>
      <c r="H47">
        <f t="shared" si="0"/>
        <v>1</v>
      </c>
      <c r="I47" t="str">
        <f t="shared" si="1"/>
        <v>PTC</v>
      </c>
      <c r="J47">
        <f t="shared" si="2"/>
        <v>1</v>
      </c>
    </row>
    <row r="48" spans="1:10" x14ac:dyDescent="0.2">
      <c r="A48" s="2">
        <v>1379</v>
      </c>
      <c r="B48" s="2" t="s">
        <v>201</v>
      </c>
      <c r="C48" s="11">
        <v>41.879401000000001</v>
      </c>
      <c r="D48" s="11">
        <v>46.481724999999997</v>
      </c>
      <c r="E48" s="11">
        <v>28.831724999999999</v>
      </c>
      <c r="F48" s="11">
        <v>32.969237999999997</v>
      </c>
      <c r="G48" s="11">
        <v>28.831724999999999</v>
      </c>
      <c r="H48">
        <f t="shared" si="0"/>
        <v>1</v>
      </c>
      <c r="I48" t="str">
        <f t="shared" si="1"/>
        <v>PTC</v>
      </c>
      <c r="J48">
        <f t="shared" si="2"/>
        <v>1</v>
      </c>
    </row>
    <row r="49" spans="1:10" x14ac:dyDescent="0.2">
      <c r="A49" s="2">
        <v>1384</v>
      </c>
      <c r="B49" s="2" t="s">
        <v>207</v>
      </c>
      <c r="C49" s="11">
        <v>73.921529000000007</v>
      </c>
      <c r="D49" s="11">
        <v>53.850462999999998</v>
      </c>
      <c r="E49" s="11">
        <v>36.200462999999999</v>
      </c>
      <c r="F49" s="11">
        <v>37.615282000000001</v>
      </c>
      <c r="G49" s="11">
        <v>36.200462999999999</v>
      </c>
      <c r="H49">
        <f t="shared" si="0"/>
        <v>1</v>
      </c>
      <c r="I49" t="str">
        <f t="shared" si="1"/>
        <v>PTC</v>
      </c>
      <c r="J49">
        <f t="shared" si="2"/>
        <v>1</v>
      </c>
    </row>
    <row r="50" spans="1:10" x14ac:dyDescent="0.2">
      <c r="A50" s="2">
        <v>1393</v>
      </c>
      <c r="B50" s="2" t="s">
        <v>210</v>
      </c>
      <c r="C50" s="11">
        <v>43.019316000000003</v>
      </c>
      <c r="D50" s="11">
        <v>37.587133000000001</v>
      </c>
      <c r="E50" s="11">
        <v>19.937132999999999</v>
      </c>
      <c r="F50" s="11">
        <v>27.132292</v>
      </c>
      <c r="G50" s="11">
        <v>19.937132999999999</v>
      </c>
      <c r="H50">
        <f t="shared" si="0"/>
        <v>1</v>
      </c>
      <c r="I50" t="str">
        <f t="shared" si="1"/>
        <v>PTC</v>
      </c>
      <c r="J50">
        <f t="shared" si="2"/>
        <v>1</v>
      </c>
    </row>
    <row r="51" spans="1:10" x14ac:dyDescent="0.2">
      <c r="A51" s="2">
        <v>1554</v>
      </c>
      <c r="B51" s="2" t="s">
        <v>215</v>
      </c>
      <c r="C51" s="11">
        <v>124.285133</v>
      </c>
      <c r="D51" s="11">
        <v>45.881048999999997</v>
      </c>
      <c r="E51" s="11">
        <v>28.231048999999999</v>
      </c>
      <c r="F51" s="11">
        <v>32.865299</v>
      </c>
      <c r="G51" s="11">
        <v>28.231048999999999</v>
      </c>
      <c r="H51">
        <f t="shared" si="0"/>
        <v>1</v>
      </c>
      <c r="I51" t="str">
        <f t="shared" si="1"/>
        <v>PTC</v>
      </c>
      <c r="J51">
        <f t="shared" si="2"/>
        <v>1</v>
      </c>
    </row>
    <row r="52" spans="1:10" x14ac:dyDescent="0.2">
      <c r="A52" s="2">
        <v>1573</v>
      </c>
      <c r="B52" s="2" t="s">
        <v>217</v>
      </c>
      <c r="C52" s="11">
        <v>83.023031000000003</v>
      </c>
      <c r="D52" s="11">
        <v>45.886374000000004</v>
      </c>
      <c r="E52" s="11">
        <v>28.236374000000001</v>
      </c>
      <c r="F52" s="11">
        <v>32.868707000000001</v>
      </c>
      <c r="G52" s="11">
        <v>28.236374000000001</v>
      </c>
      <c r="H52">
        <f t="shared" si="0"/>
        <v>1</v>
      </c>
      <c r="I52" t="str">
        <f t="shared" si="1"/>
        <v>PTC</v>
      </c>
      <c r="J52">
        <f t="shared" si="2"/>
        <v>1</v>
      </c>
    </row>
    <row r="53" spans="1:10" x14ac:dyDescent="0.2">
      <c r="A53" s="2">
        <v>1702</v>
      </c>
      <c r="B53" s="2" t="s">
        <v>221</v>
      </c>
      <c r="C53" s="11">
        <v>36.186974999999997</v>
      </c>
      <c r="D53" s="11">
        <v>45.032086</v>
      </c>
      <c r="E53" s="11">
        <v>27.382086000000001</v>
      </c>
      <c r="F53" s="11">
        <v>32.274334000000003</v>
      </c>
      <c r="G53" s="11">
        <v>27.382086000000001</v>
      </c>
      <c r="H53">
        <f t="shared" si="0"/>
        <v>1</v>
      </c>
      <c r="I53" t="str">
        <f t="shared" si="1"/>
        <v>PTC</v>
      </c>
      <c r="J53">
        <f t="shared" si="2"/>
        <v>1</v>
      </c>
    </row>
    <row r="54" spans="1:10" x14ac:dyDescent="0.2">
      <c r="A54" s="2">
        <v>1710</v>
      </c>
      <c r="B54" s="2" t="s">
        <v>226</v>
      </c>
      <c r="C54" s="11">
        <v>32.033357000000002</v>
      </c>
      <c r="D54" s="11">
        <v>46.559413999999997</v>
      </c>
      <c r="E54" s="11">
        <v>28.909414000000002</v>
      </c>
      <c r="F54" s="11">
        <v>33.251747000000002</v>
      </c>
      <c r="G54" s="11">
        <v>28.909414000000002</v>
      </c>
      <c r="H54">
        <f t="shared" si="0"/>
        <v>1</v>
      </c>
      <c r="I54" t="str">
        <f t="shared" si="1"/>
        <v>PTC</v>
      </c>
      <c r="J54">
        <f t="shared" si="2"/>
        <v>1</v>
      </c>
    </row>
    <row r="55" spans="1:10" x14ac:dyDescent="0.2">
      <c r="A55" s="2">
        <v>1733</v>
      </c>
      <c r="B55" s="2" t="s">
        <v>229</v>
      </c>
      <c r="C55" s="11">
        <v>33.063187999999997</v>
      </c>
      <c r="D55" s="11">
        <v>48.105877</v>
      </c>
      <c r="E55" s="11">
        <v>30.455877000000001</v>
      </c>
      <c r="F55" s="11">
        <v>34.241405999999998</v>
      </c>
      <c r="G55" s="11">
        <v>30.455877000000001</v>
      </c>
      <c r="H55">
        <f t="shared" si="0"/>
        <v>1</v>
      </c>
      <c r="I55" t="str">
        <f t="shared" si="1"/>
        <v>PTC</v>
      </c>
      <c r="J55">
        <f t="shared" si="2"/>
        <v>1</v>
      </c>
    </row>
    <row r="56" spans="1:10" x14ac:dyDescent="0.2">
      <c r="A56" s="2">
        <v>1743</v>
      </c>
      <c r="B56" s="2" t="s">
        <v>233</v>
      </c>
      <c r="C56" s="11">
        <v>38.497273999999997</v>
      </c>
      <c r="D56" s="11">
        <v>45.032086</v>
      </c>
      <c r="E56" s="11">
        <v>27.382086000000001</v>
      </c>
      <c r="F56" s="11">
        <v>32.274334000000003</v>
      </c>
      <c r="G56" s="11">
        <v>27.382086000000001</v>
      </c>
      <c r="H56">
        <f t="shared" si="0"/>
        <v>1</v>
      </c>
      <c r="I56" t="str">
        <f t="shared" si="1"/>
        <v>PTC</v>
      </c>
      <c r="J56">
        <f t="shared" si="2"/>
        <v>1</v>
      </c>
    </row>
    <row r="57" spans="1:10" x14ac:dyDescent="0.2">
      <c r="A57" s="2">
        <v>1745</v>
      </c>
      <c r="B57" s="2" t="s">
        <v>235</v>
      </c>
      <c r="C57" s="11">
        <v>41.069795999999997</v>
      </c>
      <c r="D57" s="11">
        <v>45.032086</v>
      </c>
      <c r="E57" s="11">
        <v>27.382086000000001</v>
      </c>
      <c r="F57" s="11">
        <v>32.274334000000003</v>
      </c>
      <c r="G57" s="11">
        <v>27.382086000000001</v>
      </c>
      <c r="H57">
        <f t="shared" si="0"/>
        <v>1</v>
      </c>
      <c r="I57" t="str">
        <f t="shared" si="1"/>
        <v>PTC</v>
      </c>
      <c r="J57">
        <f t="shared" si="2"/>
        <v>1</v>
      </c>
    </row>
    <row r="58" spans="1:10" x14ac:dyDescent="0.2">
      <c r="A58" s="2">
        <v>1832</v>
      </c>
      <c r="B58" s="2" t="s">
        <v>237</v>
      </c>
      <c r="C58" s="11">
        <v>42.964061000000001</v>
      </c>
      <c r="D58" s="11">
        <v>45.032086</v>
      </c>
      <c r="E58" s="11">
        <v>27.382086000000001</v>
      </c>
      <c r="F58" s="11">
        <v>32.274334000000003</v>
      </c>
      <c r="G58" s="11">
        <v>27.382086000000001</v>
      </c>
      <c r="H58">
        <f t="shared" si="0"/>
        <v>1</v>
      </c>
      <c r="I58" t="str">
        <f t="shared" si="1"/>
        <v>PTC</v>
      </c>
      <c r="J58">
        <f t="shared" si="2"/>
        <v>1</v>
      </c>
    </row>
    <row r="59" spans="1:10" x14ac:dyDescent="0.2">
      <c r="A59" s="2">
        <v>1893</v>
      </c>
      <c r="B59" s="2" t="s">
        <v>240</v>
      </c>
      <c r="C59" s="11">
        <v>31.944700000000001</v>
      </c>
      <c r="D59" s="11">
        <v>49.381687999999997</v>
      </c>
      <c r="E59" s="11">
        <v>31.731687999999998</v>
      </c>
      <c r="F59" s="11">
        <v>35.301738</v>
      </c>
      <c r="G59" s="11">
        <v>31.731687999999998</v>
      </c>
      <c r="H59">
        <f t="shared" si="0"/>
        <v>1</v>
      </c>
      <c r="I59" t="str">
        <f t="shared" si="1"/>
        <v>PTC</v>
      </c>
      <c r="J59">
        <f t="shared" si="2"/>
        <v>1</v>
      </c>
    </row>
    <row r="60" spans="1:10" x14ac:dyDescent="0.2">
      <c r="A60" s="2">
        <v>1915</v>
      </c>
      <c r="B60" s="2" t="s">
        <v>244</v>
      </c>
      <c r="C60" s="11">
        <v>46.346536999999998</v>
      </c>
      <c r="D60" s="11">
        <v>49.349676000000002</v>
      </c>
      <c r="E60" s="11">
        <v>31.699676</v>
      </c>
      <c r="F60" s="11">
        <v>35.281252000000002</v>
      </c>
      <c r="G60" s="11">
        <v>31.699676</v>
      </c>
      <c r="H60">
        <f t="shared" si="0"/>
        <v>1</v>
      </c>
      <c r="I60" t="str">
        <f t="shared" si="1"/>
        <v>PTC</v>
      </c>
      <c r="J60">
        <f t="shared" si="2"/>
        <v>1</v>
      </c>
    </row>
    <row r="61" spans="1:10" x14ac:dyDescent="0.2">
      <c r="A61" s="2">
        <v>2079</v>
      </c>
      <c r="B61" s="2" t="s">
        <v>247</v>
      </c>
      <c r="C61" s="11">
        <v>30.687235000000001</v>
      </c>
      <c r="D61" s="11">
        <v>41.675533999999999</v>
      </c>
      <c r="E61" s="11">
        <v>24.025534</v>
      </c>
      <c r="F61" s="11">
        <v>29.919139999999999</v>
      </c>
      <c r="G61" s="11">
        <v>24.025534</v>
      </c>
      <c r="H61">
        <f t="shared" si="0"/>
        <v>1</v>
      </c>
      <c r="I61" t="str">
        <f t="shared" si="1"/>
        <v>PTC</v>
      </c>
      <c r="J61">
        <f t="shared" si="2"/>
        <v>1</v>
      </c>
    </row>
    <row r="62" spans="1:10" x14ac:dyDescent="0.2">
      <c r="A62" s="2">
        <v>2103</v>
      </c>
      <c r="B62" s="2" t="s">
        <v>250</v>
      </c>
      <c r="C62" s="11">
        <v>23.868884000000001</v>
      </c>
      <c r="D62" s="11">
        <v>45.336154000000001</v>
      </c>
      <c r="E62" s="11">
        <v>27.686153999999998</v>
      </c>
      <c r="F62" s="11">
        <v>32.336542999999999</v>
      </c>
      <c r="G62" s="11">
        <v>27.686153999999998</v>
      </c>
      <c r="H62">
        <f t="shared" si="0"/>
        <v>0</v>
      </c>
      <c r="I62" t="str">
        <f t="shared" si="1"/>
        <v>PTC</v>
      </c>
      <c r="J62">
        <f t="shared" si="2"/>
        <v>1</v>
      </c>
    </row>
    <row r="63" spans="1:10" x14ac:dyDescent="0.2">
      <c r="A63" s="2">
        <v>2104</v>
      </c>
      <c r="B63" s="2" t="s">
        <v>254</v>
      </c>
      <c r="C63" s="11">
        <v>62.128849000000002</v>
      </c>
      <c r="D63" s="11">
        <v>53.809905999999998</v>
      </c>
      <c r="E63" s="11">
        <v>36.159905999999999</v>
      </c>
      <c r="F63" s="11">
        <v>37.597161</v>
      </c>
      <c r="G63" s="11">
        <v>36.159905999999999</v>
      </c>
      <c r="H63">
        <f t="shared" si="0"/>
        <v>1</v>
      </c>
      <c r="I63" t="str">
        <f t="shared" si="1"/>
        <v>PTC</v>
      </c>
      <c r="J63">
        <f t="shared" si="2"/>
        <v>1</v>
      </c>
    </row>
    <row r="64" spans="1:10" x14ac:dyDescent="0.2">
      <c r="A64" s="2">
        <v>2107</v>
      </c>
      <c r="B64" s="2" t="s">
        <v>256</v>
      </c>
      <c r="C64" s="11">
        <v>38.419635</v>
      </c>
      <c r="D64" s="11">
        <v>53.809905999999998</v>
      </c>
      <c r="E64" s="11">
        <v>36.159905999999999</v>
      </c>
      <c r="F64" s="11">
        <v>37.597161</v>
      </c>
      <c r="G64" s="11">
        <v>36.159905999999999</v>
      </c>
      <c r="H64">
        <f t="shared" si="0"/>
        <v>1</v>
      </c>
      <c r="I64" t="str">
        <f t="shared" si="1"/>
        <v>PTC</v>
      </c>
      <c r="J64">
        <f t="shared" si="2"/>
        <v>1</v>
      </c>
    </row>
    <row r="65" spans="1:10" x14ac:dyDescent="0.2">
      <c r="A65" s="2">
        <v>2167</v>
      </c>
      <c r="B65" s="2" t="s">
        <v>258</v>
      </c>
      <c r="C65" s="11">
        <v>29.887613999999999</v>
      </c>
      <c r="D65" s="11">
        <v>41.097723000000002</v>
      </c>
      <c r="E65" s="11">
        <v>23.447723</v>
      </c>
      <c r="F65" s="11">
        <v>29.469283999999998</v>
      </c>
      <c r="G65" s="11">
        <v>23.447723</v>
      </c>
      <c r="H65">
        <f t="shared" si="0"/>
        <v>1</v>
      </c>
      <c r="I65" t="str">
        <f t="shared" si="1"/>
        <v>PTC</v>
      </c>
      <c r="J65">
        <f t="shared" si="2"/>
        <v>1</v>
      </c>
    </row>
    <row r="66" spans="1:10" x14ac:dyDescent="0.2">
      <c r="A66" s="2">
        <v>2168</v>
      </c>
      <c r="B66" s="2" t="s">
        <v>261</v>
      </c>
      <c r="C66" s="11">
        <v>25.654851000000001</v>
      </c>
      <c r="D66" s="11">
        <v>46.817526000000001</v>
      </c>
      <c r="E66" s="11">
        <v>29.167525999999999</v>
      </c>
      <c r="F66" s="11">
        <v>33.254826000000001</v>
      </c>
      <c r="G66" s="11">
        <v>29.167525999999999</v>
      </c>
      <c r="H66">
        <f t="shared" si="0"/>
        <v>0</v>
      </c>
      <c r="I66" t="str">
        <f t="shared" si="1"/>
        <v>PTC</v>
      </c>
      <c r="J66">
        <f t="shared" si="2"/>
        <v>1</v>
      </c>
    </row>
    <row r="67" spans="1:10" x14ac:dyDescent="0.2">
      <c r="A67" s="2">
        <v>2240</v>
      </c>
      <c r="B67" s="2" t="s">
        <v>262</v>
      </c>
      <c r="C67" s="11">
        <v>34.314774999999997</v>
      </c>
      <c r="D67" s="11">
        <v>40.559761999999999</v>
      </c>
      <c r="E67" s="11">
        <v>22.909762000000001</v>
      </c>
      <c r="F67" s="11">
        <v>29.149767000000001</v>
      </c>
      <c r="G67" s="11">
        <v>22.909762000000001</v>
      </c>
      <c r="H67">
        <f t="shared" ref="H67:H130" si="3">IF(G67&lt;C67,1,0)</f>
        <v>1</v>
      </c>
      <c r="I67" t="str">
        <f t="shared" ref="I67:I130" si="4">IF(G67=E67,"PTC","ITC")</f>
        <v>PTC</v>
      </c>
      <c r="J67">
        <f t="shared" ref="J67:J130" si="5">IF(G67=E67,1,0)</f>
        <v>1</v>
      </c>
    </row>
    <row r="68" spans="1:10" x14ac:dyDescent="0.2">
      <c r="A68" s="2">
        <v>2277</v>
      </c>
      <c r="B68" s="2" t="s">
        <v>266</v>
      </c>
      <c r="C68" s="11">
        <v>42.352857</v>
      </c>
      <c r="D68" s="11">
        <v>40.559761999999999</v>
      </c>
      <c r="E68" s="11">
        <v>22.909762000000001</v>
      </c>
      <c r="F68" s="11">
        <v>29.149767000000001</v>
      </c>
      <c r="G68" s="11">
        <v>22.909762000000001</v>
      </c>
      <c r="H68">
        <f t="shared" si="3"/>
        <v>1</v>
      </c>
      <c r="I68" t="str">
        <f t="shared" si="4"/>
        <v>PTC</v>
      </c>
      <c r="J68">
        <f t="shared" si="5"/>
        <v>1</v>
      </c>
    </row>
    <row r="69" spans="1:10" x14ac:dyDescent="0.2">
      <c r="A69" s="2">
        <v>2291</v>
      </c>
      <c r="B69" s="2" t="s">
        <v>270</v>
      </c>
      <c r="C69" s="11">
        <v>25.656088</v>
      </c>
      <c r="D69" s="11">
        <v>40.559761999999999</v>
      </c>
      <c r="E69" s="11">
        <v>22.909762000000001</v>
      </c>
      <c r="F69" s="11">
        <v>29.149767000000001</v>
      </c>
      <c r="G69" s="11">
        <v>22.909762000000001</v>
      </c>
      <c r="H69">
        <f t="shared" si="3"/>
        <v>1</v>
      </c>
      <c r="I69" t="str">
        <f t="shared" si="4"/>
        <v>PTC</v>
      </c>
      <c r="J69">
        <f t="shared" si="5"/>
        <v>1</v>
      </c>
    </row>
    <row r="70" spans="1:10" x14ac:dyDescent="0.2">
      <c r="A70" s="2">
        <v>2364</v>
      </c>
      <c r="B70" s="2" t="s">
        <v>273</v>
      </c>
      <c r="C70" s="11">
        <v>100.884168</v>
      </c>
      <c r="D70" s="11">
        <v>48.502898000000002</v>
      </c>
      <c r="E70" s="11">
        <v>30.852898</v>
      </c>
      <c r="F70" s="11">
        <v>34.721015999999999</v>
      </c>
      <c r="G70" s="11">
        <v>30.852898</v>
      </c>
      <c r="H70">
        <f t="shared" si="3"/>
        <v>1</v>
      </c>
      <c r="I70" t="str">
        <f t="shared" si="4"/>
        <v>PTC</v>
      </c>
      <c r="J70">
        <f t="shared" si="5"/>
        <v>1</v>
      </c>
    </row>
    <row r="71" spans="1:10" x14ac:dyDescent="0.2">
      <c r="A71" s="2">
        <v>2442</v>
      </c>
      <c r="B71" s="2" t="s">
        <v>277</v>
      </c>
      <c r="C71" s="11">
        <v>50.063341999999999</v>
      </c>
      <c r="D71" s="11">
        <v>33.060060999999997</v>
      </c>
      <c r="E71" s="11">
        <v>15.410061000000001</v>
      </c>
      <c r="F71" s="11">
        <v>23.641317000000001</v>
      </c>
      <c r="G71" s="11">
        <v>15.410061000000001</v>
      </c>
      <c r="H71">
        <f t="shared" si="3"/>
        <v>1</v>
      </c>
      <c r="I71" t="str">
        <f t="shared" si="4"/>
        <v>PTC</v>
      </c>
      <c r="J71">
        <f t="shared" si="5"/>
        <v>1</v>
      </c>
    </row>
    <row r="72" spans="1:10" x14ac:dyDescent="0.2">
      <c r="A72" s="2">
        <v>2451</v>
      </c>
      <c r="B72" s="2" t="s">
        <v>279</v>
      </c>
      <c r="C72" s="11">
        <v>31.015643000000001</v>
      </c>
      <c r="D72" s="11">
        <v>33.060060999999997</v>
      </c>
      <c r="E72" s="11">
        <v>15.410061000000001</v>
      </c>
      <c r="F72" s="11">
        <v>23.641317000000001</v>
      </c>
      <c r="G72" s="11">
        <v>15.410061000000001</v>
      </c>
      <c r="H72">
        <f t="shared" si="3"/>
        <v>1</v>
      </c>
      <c r="I72" t="str">
        <f t="shared" si="4"/>
        <v>PTC</v>
      </c>
      <c r="J72">
        <f t="shared" si="5"/>
        <v>1</v>
      </c>
    </row>
    <row r="73" spans="1:10" x14ac:dyDescent="0.2">
      <c r="A73" s="2">
        <v>2712</v>
      </c>
      <c r="B73" s="2" t="s">
        <v>283</v>
      </c>
      <c r="C73" s="11">
        <v>49.238048999999997</v>
      </c>
      <c r="D73" s="11">
        <v>41.073793999999999</v>
      </c>
      <c r="E73" s="11">
        <v>23.423794000000001</v>
      </c>
      <c r="F73" s="11">
        <v>29.610554</v>
      </c>
      <c r="G73" s="11">
        <v>23.423794000000001</v>
      </c>
      <c r="H73">
        <f t="shared" si="3"/>
        <v>1</v>
      </c>
      <c r="I73" t="str">
        <f t="shared" si="4"/>
        <v>PTC</v>
      </c>
      <c r="J73">
        <f t="shared" si="5"/>
        <v>1</v>
      </c>
    </row>
    <row r="74" spans="1:10" x14ac:dyDescent="0.2">
      <c r="A74" s="2">
        <v>2718</v>
      </c>
      <c r="B74" s="2" t="s">
        <v>289</v>
      </c>
      <c r="C74" s="11">
        <v>165.45215999999999</v>
      </c>
      <c r="D74" s="11">
        <v>38.138364000000003</v>
      </c>
      <c r="E74" s="11">
        <v>20.488364000000001</v>
      </c>
      <c r="F74" s="11">
        <v>27.689302000000001</v>
      </c>
      <c r="G74" s="11">
        <v>20.488364000000001</v>
      </c>
      <c r="H74">
        <f t="shared" si="3"/>
        <v>1</v>
      </c>
      <c r="I74" t="str">
        <f t="shared" si="4"/>
        <v>PTC</v>
      </c>
      <c r="J74">
        <f t="shared" si="5"/>
        <v>1</v>
      </c>
    </row>
    <row r="75" spans="1:10" x14ac:dyDescent="0.2">
      <c r="A75" s="2">
        <v>2721</v>
      </c>
      <c r="B75" s="2" t="s">
        <v>294</v>
      </c>
      <c r="C75" s="11">
        <v>36.593547000000001</v>
      </c>
      <c r="D75" s="11">
        <v>38.171725000000002</v>
      </c>
      <c r="E75" s="11">
        <v>20.521725</v>
      </c>
      <c r="F75" s="11">
        <v>27.710650999999999</v>
      </c>
      <c r="G75" s="11">
        <v>20.521725</v>
      </c>
      <c r="H75">
        <f t="shared" si="3"/>
        <v>1</v>
      </c>
      <c r="I75" t="str">
        <f t="shared" si="4"/>
        <v>PTC</v>
      </c>
      <c r="J75">
        <f t="shared" si="5"/>
        <v>1</v>
      </c>
    </row>
    <row r="76" spans="1:10" x14ac:dyDescent="0.2">
      <c r="A76" s="2">
        <v>2727</v>
      </c>
      <c r="B76" s="2" t="s">
        <v>297</v>
      </c>
      <c r="C76" s="11">
        <v>40.334634000000001</v>
      </c>
      <c r="D76" s="11">
        <v>38.199261</v>
      </c>
      <c r="E76" s="11">
        <v>20.549261000000001</v>
      </c>
      <c r="F76" s="11">
        <v>27.728273000000002</v>
      </c>
      <c r="G76" s="11">
        <v>20.549261000000001</v>
      </c>
      <c r="H76">
        <f t="shared" si="3"/>
        <v>1</v>
      </c>
      <c r="I76" t="str">
        <f t="shared" si="4"/>
        <v>PTC</v>
      </c>
      <c r="J76">
        <f t="shared" si="5"/>
        <v>1</v>
      </c>
    </row>
    <row r="77" spans="1:10" x14ac:dyDescent="0.2">
      <c r="A77" s="2">
        <v>2790</v>
      </c>
      <c r="B77" s="2" t="s">
        <v>299</v>
      </c>
      <c r="C77" s="11">
        <v>62.379970999999998</v>
      </c>
      <c r="D77" s="11">
        <v>44.534453999999997</v>
      </c>
      <c r="E77" s="11">
        <v>26.884454000000002</v>
      </c>
      <c r="F77" s="11">
        <v>31.955459999999999</v>
      </c>
      <c r="G77" s="11">
        <v>26.884454000000002</v>
      </c>
      <c r="H77">
        <f t="shared" si="3"/>
        <v>1</v>
      </c>
      <c r="I77" t="str">
        <f t="shared" si="4"/>
        <v>PTC</v>
      </c>
      <c r="J77">
        <f t="shared" si="5"/>
        <v>1</v>
      </c>
    </row>
    <row r="78" spans="1:10" x14ac:dyDescent="0.2">
      <c r="A78" s="2">
        <v>2817</v>
      </c>
      <c r="B78" s="2" t="s">
        <v>303</v>
      </c>
      <c r="C78" s="11">
        <v>34.033743000000001</v>
      </c>
      <c r="D78" s="11">
        <v>44.534453999999997</v>
      </c>
      <c r="E78" s="11">
        <v>26.884454000000002</v>
      </c>
      <c r="F78" s="11">
        <v>31.955459999999999</v>
      </c>
      <c r="G78" s="11">
        <v>26.884454000000002</v>
      </c>
      <c r="H78">
        <f t="shared" si="3"/>
        <v>1</v>
      </c>
      <c r="I78" t="str">
        <f t="shared" si="4"/>
        <v>PTC</v>
      </c>
      <c r="J78">
        <f t="shared" si="5"/>
        <v>1</v>
      </c>
    </row>
    <row r="79" spans="1:10" x14ac:dyDescent="0.2">
      <c r="A79" s="2">
        <v>2823</v>
      </c>
      <c r="B79" s="2" t="s">
        <v>305</v>
      </c>
      <c r="C79" s="11">
        <v>29.209648999999999</v>
      </c>
      <c r="D79" s="11">
        <v>44.534453999999997</v>
      </c>
      <c r="E79" s="11">
        <v>26.884454000000002</v>
      </c>
      <c r="F79" s="11">
        <v>31.955459999999999</v>
      </c>
      <c r="G79" s="11">
        <v>26.884454000000002</v>
      </c>
      <c r="H79">
        <f t="shared" si="3"/>
        <v>1</v>
      </c>
      <c r="I79" t="str">
        <f t="shared" si="4"/>
        <v>PTC</v>
      </c>
      <c r="J79">
        <f t="shared" si="5"/>
        <v>1</v>
      </c>
    </row>
    <row r="80" spans="1:10" x14ac:dyDescent="0.2">
      <c r="A80" s="2">
        <v>2828</v>
      </c>
      <c r="B80" s="2" t="s">
        <v>308</v>
      </c>
      <c r="C80" s="11">
        <v>31.159687999999999</v>
      </c>
      <c r="D80" s="11">
        <v>44.413122000000001</v>
      </c>
      <c r="E80" s="11">
        <v>26.763121999999999</v>
      </c>
      <c r="F80" s="11">
        <v>31.926227999999998</v>
      </c>
      <c r="G80" s="11">
        <v>26.763121999999999</v>
      </c>
      <c r="H80">
        <f t="shared" si="3"/>
        <v>1</v>
      </c>
      <c r="I80" t="str">
        <f t="shared" si="4"/>
        <v>PTC</v>
      </c>
      <c r="J80">
        <f t="shared" si="5"/>
        <v>1</v>
      </c>
    </row>
    <row r="81" spans="1:10" x14ac:dyDescent="0.2">
      <c r="A81" s="2">
        <v>2832</v>
      </c>
      <c r="B81" s="2" t="s">
        <v>311</v>
      </c>
      <c r="C81" s="11">
        <v>25.723700000000001</v>
      </c>
      <c r="D81" s="11">
        <v>41.158045999999999</v>
      </c>
      <c r="E81" s="11">
        <v>23.508046</v>
      </c>
      <c r="F81" s="11">
        <v>29.739367999999999</v>
      </c>
      <c r="G81" s="11">
        <v>23.508046</v>
      </c>
      <c r="H81">
        <f t="shared" si="3"/>
        <v>1</v>
      </c>
      <c r="I81" t="str">
        <f t="shared" si="4"/>
        <v>PTC</v>
      </c>
      <c r="J81">
        <f t="shared" si="5"/>
        <v>1</v>
      </c>
    </row>
    <row r="82" spans="1:10" x14ac:dyDescent="0.2">
      <c r="A82" s="2">
        <v>2836</v>
      </c>
      <c r="B82" s="2" t="s">
        <v>315</v>
      </c>
      <c r="C82" s="11">
        <v>47.407977000000002</v>
      </c>
      <c r="D82" s="11">
        <v>45.191795999999997</v>
      </c>
      <c r="E82" s="11">
        <v>27.541796000000001</v>
      </c>
      <c r="F82" s="11">
        <v>32.411070000000002</v>
      </c>
      <c r="G82" s="11">
        <v>27.541796000000001</v>
      </c>
      <c r="H82">
        <f t="shared" si="3"/>
        <v>1</v>
      </c>
      <c r="I82" t="str">
        <f t="shared" si="4"/>
        <v>PTC</v>
      </c>
      <c r="J82">
        <f t="shared" si="5"/>
        <v>1</v>
      </c>
    </row>
    <row r="83" spans="1:10" x14ac:dyDescent="0.2">
      <c r="A83" s="2">
        <v>2866</v>
      </c>
      <c r="B83" s="2" t="s">
        <v>318</v>
      </c>
      <c r="C83" s="11">
        <v>37.430280000000003</v>
      </c>
      <c r="D83" s="11">
        <v>44.381492999999999</v>
      </c>
      <c r="E83" s="11">
        <v>26.731493</v>
      </c>
      <c r="F83" s="11">
        <v>31.905987</v>
      </c>
      <c r="G83" s="11">
        <v>26.731493</v>
      </c>
      <c r="H83">
        <f t="shared" si="3"/>
        <v>1</v>
      </c>
      <c r="I83" t="str">
        <f t="shared" si="4"/>
        <v>PTC</v>
      </c>
      <c r="J83">
        <f t="shared" si="5"/>
        <v>1</v>
      </c>
    </row>
    <row r="84" spans="1:10" x14ac:dyDescent="0.2">
      <c r="A84" s="2">
        <v>2876</v>
      </c>
      <c r="B84" s="2" t="s">
        <v>321</v>
      </c>
      <c r="C84" s="11">
        <v>39.924056</v>
      </c>
      <c r="D84" s="11">
        <v>44.381492999999999</v>
      </c>
      <c r="E84" s="11">
        <v>26.731493</v>
      </c>
      <c r="F84" s="11">
        <v>31.905987</v>
      </c>
      <c r="G84" s="11">
        <v>26.731493</v>
      </c>
      <c r="H84">
        <f t="shared" si="3"/>
        <v>1</v>
      </c>
      <c r="I84" t="str">
        <f t="shared" si="4"/>
        <v>PTC</v>
      </c>
      <c r="J84">
        <f t="shared" si="5"/>
        <v>1</v>
      </c>
    </row>
    <row r="85" spans="1:10" x14ac:dyDescent="0.2">
      <c r="A85" s="2">
        <v>2914</v>
      </c>
      <c r="B85" s="2" t="s">
        <v>325</v>
      </c>
      <c r="C85" s="11">
        <v>57.938225000000003</v>
      </c>
      <c r="D85" s="11">
        <v>44.233899999999998</v>
      </c>
      <c r="E85" s="11">
        <v>26.5839</v>
      </c>
      <c r="F85" s="11">
        <v>31.811534999999999</v>
      </c>
      <c r="G85" s="11">
        <v>26.5839</v>
      </c>
      <c r="H85">
        <f t="shared" si="3"/>
        <v>1</v>
      </c>
      <c r="I85" t="str">
        <f t="shared" si="4"/>
        <v>PTC</v>
      </c>
      <c r="J85">
        <f t="shared" si="5"/>
        <v>1</v>
      </c>
    </row>
    <row r="86" spans="1:10" x14ac:dyDescent="0.2">
      <c r="A86" s="2">
        <v>2935</v>
      </c>
      <c r="B86" s="2" t="s">
        <v>328</v>
      </c>
      <c r="C86" s="11">
        <v>135.48141100000001</v>
      </c>
      <c r="D86" s="11">
        <v>44.233899999999998</v>
      </c>
      <c r="E86" s="11">
        <v>26.5839</v>
      </c>
      <c r="F86" s="11">
        <v>31.811534999999999</v>
      </c>
      <c r="G86" s="11">
        <v>26.5839</v>
      </c>
      <c r="H86">
        <f t="shared" si="3"/>
        <v>1</v>
      </c>
      <c r="I86" t="str">
        <f t="shared" si="4"/>
        <v>PTC</v>
      </c>
      <c r="J86">
        <f t="shared" si="5"/>
        <v>1</v>
      </c>
    </row>
    <row r="87" spans="1:10" x14ac:dyDescent="0.2">
      <c r="A87" s="2">
        <v>2936</v>
      </c>
      <c r="B87" s="2" t="s">
        <v>331</v>
      </c>
      <c r="C87" s="11">
        <v>1415.510638</v>
      </c>
      <c r="D87" s="11">
        <v>45.191795999999997</v>
      </c>
      <c r="E87" s="11">
        <v>27.541796000000001</v>
      </c>
      <c r="F87" s="11">
        <v>32.411070000000002</v>
      </c>
      <c r="G87" s="11">
        <v>27.541796000000001</v>
      </c>
      <c r="H87">
        <f t="shared" si="3"/>
        <v>1</v>
      </c>
      <c r="I87" t="str">
        <f t="shared" si="4"/>
        <v>PTC</v>
      </c>
      <c r="J87">
        <f t="shared" si="5"/>
        <v>1</v>
      </c>
    </row>
    <row r="88" spans="1:10" x14ac:dyDescent="0.2">
      <c r="A88" s="2">
        <v>2952</v>
      </c>
      <c r="B88" s="2" t="s">
        <v>334</v>
      </c>
      <c r="C88" s="11">
        <v>31.140470000000001</v>
      </c>
      <c r="D88" s="11">
        <v>38.281452999999999</v>
      </c>
      <c r="E88" s="11">
        <v>20.631453</v>
      </c>
      <c r="F88" s="11">
        <v>27.598662999999998</v>
      </c>
      <c r="G88" s="11">
        <v>20.631453</v>
      </c>
      <c r="H88">
        <f t="shared" si="3"/>
        <v>1</v>
      </c>
      <c r="I88" t="str">
        <f t="shared" si="4"/>
        <v>PTC</v>
      </c>
      <c r="J88">
        <f t="shared" si="5"/>
        <v>1</v>
      </c>
    </row>
    <row r="89" spans="1:10" x14ac:dyDescent="0.2">
      <c r="A89" s="2">
        <v>2963</v>
      </c>
      <c r="B89" s="2" t="s">
        <v>336</v>
      </c>
      <c r="C89" s="11">
        <v>27.901857</v>
      </c>
      <c r="D89" s="11">
        <v>38.281452999999999</v>
      </c>
      <c r="E89" s="11">
        <v>20.631453</v>
      </c>
      <c r="F89" s="11">
        <v>27.598662999999998</v>
      </c>
      <c r="G89" s="11">
        <v>20.631453</v>
      </c>
      <c r="H89">
        <f t="shared" si="3"/>
        <v>1</v>
      </c>
      <c r="I89" t="str">
        <f t="shared" si="4"/>
        <v>PTC</v>
      </c>
      <c r="J89">
        <f t="shared" si="5"/>
        <v>1</v>
      </c>
    </row>
    <row r="90" spans="1:10" x14ac:dyDescent="0.2">
      <c r="A90" s="2">
        <v>3118</v>
      </c>
      <c r="B90" s="2" t="s">
        <v>339</v>
      </c>
      <c r="C90" s="11">
        <v>38.290508000000003</v>
      </c>
      <c r="D90" s="11">
        <v>49.675044</v>
      </c>
      <c r="E90" s="11">
        <v>32.025044000000001</v>
      </c>
      <c r="F90" s="11">
        <v>35.598788999999996</v>
      </c>
      <c r="G90" s="11">
        <v>32.025044000000001</v>
      </c>
      <c r="H90">
        <f t="shared" si="3"/>
        <v>1</v>
      </c>
      <c r="I90" t="str">
        <f t="shared" si="4"/>
        <v>PTC</v>
      </c>
      <c r="J90">
        <f t="shared" si="5"/>
        <v>1</v>
      </c>
    </row>
    <row r="91" spans="1:10" x14ac:dyDescent="0.2">
      <c r="A91" s="2">
        <v>3122</v>
      </c>
      <c r="B91" s="2" t="s">
        <v>343</v>
      </c>
      <c r="C91" s="11">
        <v>41.766573999999999</v>
      </c>
      <c r="D91" s="11">
        <v>49.541808000000003</v>
      </c>
      <c r="E91" s="11">
        <v>31.891808000000001</v>
      </c>
      <c r="F91" s="11">
        <v>35.455418000000002</v>
      </c>
      <c r="G91" s="11">
        <v>31.891808000000001</v>
      </c>
      <c r="H91">
        <f t="shared" si="3"/>
        <v>1</v>
      </c>
      <c r="I91" t="str">
        <f t="shared" si="4"/>
        <v>PTC</v>
      </c>
      <c r="J91">
        <f t="shared" si="5"/>
        <v>1</v>
      </c>
    </row>
    <row r="92" spans="1:10" x14ac:dyDescent="0.2">
      <c r="A92" s="2">
        <v>3130</v>
      </c>
      <c r="B92" s="2" t="s">
        <v>345</v>
      </c>
      <c r="C92" s="11">
        <v>25.312674999999999</v>
      </c>
      <c r="D92" s="11">
        <v>49.486843</v>
      </c>
      <c r="E92" s="11">
        <v>31.836842999999998</v>
      </c>
      <c r="F92" s="11">
        <v>35.420242999999999</v>
      </c>
      <c r="G92" s="11">
        <v>31.836842999999998</v>
      </c>
      <c r="H92">
        <f t="shared" si="3"/>
        <v>0</v>
      </c>
      <c r="I92" t="str">
        <f t="shared" si="4"/>
        <v>PTC</v>
      </c>
      <c r="J92">
        <f t="shared" si="5"/>
        <v>1</v>
      </c>
    </row>
    <row r="93" spans="1:10" x14ac:dyDescent="0.2">
      <c r="A93" s="2">
        <v>3136</v>
      </c>
      <c r="B93" s="2" t="s">
        <v>348</v>
      </c>
      <c r="C93" s="11">
        <v>33.428082000000003</v>
      </c>
      <c r="D93" s="11">
        <v>49.675044</v>
      </c>
      <c r="E93" s="11">
        <v>32.025044000000001</v>
      </c>
      <c r="F93" s="11">
        <v>35.598788999999996</v>
      </c>
      <c r="G93" s="11">
        <v>32.025044000000001</v>
      </c>
      <c r="H93">
        <f t="shared" si="3"/>
        <v>1</v>
      </c>
      <c r="I93" t="str">
        <f t="shared" si="4"/>
        <v>PTC</v>
      </c>
      <c r="J93">
        <f t="shared" si="5"/>
        <v>1</v>
      </c>
    </row>
    <row r="94" spans="1:10" x14ac:dyDescent="0.2">
      <c r="A94" s="2">
        <v>3140</v>
      </c>
      <c r="B94" s="2" t="s">
        <v>350</v>
      </c>
      <c r="C94" s="11">
        <v>47.137846000000003</v>
      </c>
      <c r="D94" s="11">
        <v>49.459237999999999</v>
      </c>
      <c r="E94" s="11">
        <v>31.809238000000001</v>
      </c>
      <c r="F94" s="11">
        <v>35.402577999999998</v>
      </c>
      <c r="G94" s="11">
        <v>31.809238000000001</v>
      </c>
      <c r="H94">
        <f t="shared" si="3"/>
        <v>1</v>
      </c>
      <c r="I94" t="str">
        <f t="shared" si="4"/>
        <v>PTC</v>
      </c>
      <c r="J94">
        <f t="shared" si="5"/>
        <v>1</v>
      </c>
    </row>
    <row r="95" spans="1:10" x14ac:dyDescent="0.2">
      <c r="A95" s="2">
        <v>3149</v>
      </c>
      <c r="B95" s="2" t="s">
        <v>353</v>
      </c>
      <c r="C95" s="11">
        <v>61.298037999999998</v>
      </c>
      <c r="D95" s="11">
        <v>49.408411000000001</v>
      </c>
      <c r="E95" s="11">
        <v>31.758410999999999</v>
      </c>
      <c r="F95" s="11">
        <v>35.370050999999997</v>
      </c>
      <c r="G95" s="11">
        <v>31.758410999999999</v>
      </c>
      <c r="H95">
        <f t="shared" si="3"/>
        <v>1</v>
      </c>
      <c r="I95" t="str">
        <f t="shared" si="4"/>
        <v>PTC</v>
      </c>
      <c r="J95">
        <f t="shared" si="5"/>
        <v>1</v>
      </c>
    </row>
    <row r="96" spans="1:10" x14ac:dyDescent="0.2">
      <c r="A96" s="2">
        <v>3297</v>
      </c>
      <c r="B96" s="2" t="s">
        <v>356</v>
      </c>
      <c r="C96" s="11">
        <v>50.208714000000001</v>
      </c>
      <c r="D96" s="11">
        <v>38.023421999999997</v>
      </c>
      <c r="E96" s="11">
        <v>20.373422000000001</v>
      </c>
      <c r="F96" s="11">
        <v>27.597248</v>
      </c>
      <c r="G96" s="11">
        <v>20.373422000000001</v>
      </c>
      <c r="H96">
        <f t="shared" si="3"/>
        <v>1</v>
      </c>
      <c r="I96" t="str">
        <f t="shared" si="4"/>
        <v>PTC</v>
      </c>
      <c r="J96">
        <f t="shared" si="5"/>
        <v>1</v>
      </c>
    </row>
    <row r="97" spans="1:10" x14ac:dyDescent="0.2">
      <c r="A97" s="2">
        <v>3298</v>
      </c>
      <c r="B97" s="2" t="s">
        <v>360</v>
      </c>
      <c r="C97" s="11">
        <v>50.279324000000003</v>
      </c>
      <c r="D97" s="11">
        <v>38.023421999999997</v>
      </c>
      <c r="E97" s="11">
        <v>20.373422000000001</v>
      </c>
      <c r="F97" s="11">
        <v>27.597248</v>
      </c>
      <c r="G97" s="11">
        <v>20.373422000000001</v>
      </c>
      <c r="H97">
        <f t="shared" si="3"/>
        <v>1</v>
      </c>
      <c r="I97" t="str">
        <f t="shared" si="4"/>
        <v>PTC</v>
      </c>
      <c r="J97">
        <f t="shared" si="5"/>
        <v>1</v>
      </c>
    </row>
    <row r="98" spans="1:10" x14ac:dyDescent="0.2">
      <c r="A98" s="2">
        <v>3396</v>
      </c>
      <c r="B98" s="2" t="s">
        <v>363</v>
      </c>
      <c r="C98" s="11">
        <v>67.203474</v>
      </c>
      <c r="D98" s="11">
        <v>39.671366999999996</v>
      </c>
      <c r="E98" s="11">
        <v>22.021367000000001</v>
      </c>
      <c r="F98" s="11">
        <v>28.729305</v>
      </c>
      <c r="G98" s="11">
        <v>22.021367000000001</v>
      </c>
      <c r="H98">
        <f t="shared" si="3"/>
        <v>1</v>
      </c>
      <c r="I98" t="str">
        <f t="shared" si="4"/>
        <v>PTC</v>
      </c>
      <c r="J98">
        <f t="shared" si="5"/>
        <v>1</v>
      </c>
    </row>
    <row r="99" spans="1:10" x14ac:dyDescent="0.2">
      <c r="A99" s="2">
        <v>3399</v>
      </c>
      <c r="B99" s="2" t="s">
        <v>366</v>
      </c>
      <c r="C99" s="11">
        <v>30.636690999999999</v>
      </c>
      <c r="D99" s="11">
        <v>39.89085</v>
      </c>
      <c r="E99" s="11">
        <v>22.240849999999998</v>
      </c>
      <c r="F99" s="11">
        <v>28.869762999999999</v>
      </c>
      <c r="G99" s="11">
        <v>22.240849999999998</v>
      </c>
      <c r="H99">
        <f t="shared" si="3"/>
        <v>1</v>
      </c>
      <c r="I99" t="str">
        <f t="shared" si="4"/>
        <v>PTC</v>
      </c>
      <c r="J99">
        <f t="shared" si="5"/>
        <v>1</v>
      </c>
    </row>
    <row r="100" spans="1:10" x14ac:dyDescent="0.2">
      <c r="A100" s="2">
        <v>3403</v>
      </c>
      <c r="B100" s="2" t="s">
        <v>368</v>
      </c>
      <c r="C100" s="11">
        <v>38.758057999999998</v>
      </c>
      <c r="D100" s="11">
        <v>39.834757000000003</v>
      </c>
      <c r="E100" s="11">
        <v>22.184757000000001</v>
      </c>
      <c r="F100" s="11">
        <v>28.833866</v>
      </c>
      <c r="G100" s="11">
        <v>22.184757000000001</v>
      </c>
      <c r="H100">
        <f t="shared" si="3"/>
        <v>1</v>
      </c>
      <c r="I100" t="str">
        <f t="shared" si="4"/>
        <v>PTC</v>
      </c>
      <c r="J100">
        <f t="shared" si="5"/>
        <v>1</v>
      </c>
    </row>
    <row r="101" spans="1:10" x14ac:dyDescent="0.2">
      <c r="A101" s="2">
        <v>3407</v>
      </c>
      <c r="B101" s="2" t="s">
        <v>370</v>
      </c>
      <c r="C101" s="11">
        <v>58.947364</v>
      </c>
      <c r="D101" s="11">
        <v>39.803826000000001</v>
      </c>
      <c r="E101" s="11">
        <v>22.153825999999999</v>
      </c>
      <c r="F101" s="11">
        <v>28.814071999999999</v>
      </c>
      <c r="G101" s="11">
        <v>22.153825999999999</v>
      </c>
      <c r="H101">
        <f t="shared" si="3"/>
        <v>1</v>
      </c>
      <c r="I101" t="str">
        <f t="shared" si="4"/>
        <v>PTC</v>
      </c>
      <c r="J101">
        <f t="shared" si="5"/>
        <v>1</v>
      </c>
    </row>
    <row r="102" spans="1:10" x14ac:dyDescent="0.2">
      <c r="A102" s="2">
        <v>3470</v>
      </c>
      <c r="B102" s="2" t="s">
        <v>373</v>
      </c>
      <c r="C102" s="11">
        <v>31.539628</v>
      </c>
      <c r="D102" s="11">
        <v>36.581811000000002</v>
      </c>
      <c r="E102" s="11">
        <v>18.931811</v>
      </c>
      <c r="F102" s="11">
        <v>26.550727999999999</v>
      </c>
      <c r="G102" s="11">
        <v>18.931811</v>
      </c>
      <c r="H102">
        <f t="shared" si="3"/>
        <v>1</v>
      </c>
      <c r="I102" t="str">
        <f t="shared" si="4"/>
        <v>PTC</v>
      </c>
      <c r="J102">
        <f t="shared" si="5"/>
        <v>1</v>
      </c>
    </row>
    <row r="103" spans="1:10" x14ac:dyDescent="0.2">
      <c r="A103" s="2">
        <v>3797</v>
      </c>
      <c r="B103" s="2" t="s">
        <v>376</v>
      </c>
      <c r="C103" s="11">
        <v>55.296807999999999</v>
      </c>
      <c r="D103" s="11">
        <v>44.533489000000003</v>
      </c>
      <c r="E103" s="11">
        <v>26.883489000000001</v>
      </c>
      <c r="F103" s="11">
        <v>31.967022</v>
      </c>
      <c r="G103" s="11">
        <v>26.883489000000001</v>
      </c>
      <c r="H103">
        <f t="shared" si="3"/>
        <v>1</v>
      </c>
      <c r="I103" t="str">
        <f t="shared" si="4"/>
        <v>PTC</v>
      </c>
      <c r="J103">
        <f t="shared" si="5"/>
        <v>1</v>
      </c>
    </row>
    <row r="104" spans="1:10" x14ac:dyDescent="0.2">
      <c r="A104" s="2">
        <v>3845</v>
      </c>
      <c r="B104" s="2" t="s">
        <v>379</v>
      </c>
      <c r="C104" s="11">
        <v>36.527701</v>
      </c>
      <c r="D104" s="11">
        <v>47.444969999999998</v>
      </c>
      <c r="E104" s="11">
        <v>29.794969999999999</v>
      </c>
      <c r="F104" s="11">
        <v>33.969436999999999</v>
      </c>
      <c r="G104" s="11">
        <v>29.794969999999999</v>
      </c>
      <c r="H104">
        <f t="shared" si="3"/>
        <v>1</v>
      </c>
      <c r="I104" t="str">
        <f t="shared" si="4"/>
        <v>PTC</v>
      </c>
      <c r="J104">
        <f t="shared" si="5"/>
        <v>1</v>
      </c>
    </row>
    <row r="105" spans="1:10" x14ac:dyDescent="0.2">
      <c r="A105" s="2">
        <v>3935</v>
      </c>
      <c r="B105" s="2" t="s">
        <v>384</v>
      </c>
      <c r="C105" s="11">
        <v>35.740302</v>
      </c>
      <c r="D105" s="11">
        <v>47.855299000000002</v>
      </c>
      <c r="E105" s="11">
        <v>30.205299</v>
      </c>
      <c r="F105" s="11">
        <v>34.361524000000003</v>
      </c>
      <c r="G105" s="11">
        <v>30.205299</v>
      </c>
      <c r="H105">
        <f t="shared" si="3"/>
        <v>1</v>
      </c>
      <c r="I105" t="str">
        <f t="shared" si="4"/>
        <v>PTC</v>
      </c>
      <c r="J105">
        <f t="shared" si="5"/>
        <v>1</v>
      </c>
    </row>
    <row r="106" spans="1:10" x14ac:dyDescent="0.2">
      <c r="A106" s="2">
        <v>3943</v>
      </c>
      <c r="B106" s="2" t="s">
        <v>387</v>
      </c>
      <c r="C106" s="11">
        <v>37.487887999999998</v>
      </c>
      <c r="D106" s="11">
        <v>47.400253999999997</v>
      </c>
      <c r="E106" s="11">
        <v>29.750254000000002</v>
      </c>
      <c r="F106" s="11">
        <v>34.027070000000002</v>
      </c>
      <c r="G106" s="11">
        <v>29.750254000000002</v>
      </c>
      <c r="H106">
        <f t="shared" si="3"/>
        <v>1</v>
      </c>
      <c r="I106" t="str">
        <f t="shared" si="4"/>
        <v>PTC</v>
      </c>
      <c r="J106">
        <f t="shared" si="5"/>
        <v>1</v>
      </c>
    </row>
    <row r="107" spans="1:10" x14ac:dyDescent="0.2">
      <c r="A107" s="2">
        <v>3944</v>
      </c>
      <c r="B107" s="2" t="s">
        <v>390</v>
      </c>
      <c r="C107" s="11">
        <v>28.472999999999999</v>
      </c>
      <c r="D107" s="11">
        <v>47.50658</v>
      </c>
      <c r="E107" s="11">
        <v>29.856580000000001</v>
      </c>
      <c r="F107" s="11">
        <v>34.095114000000002</v>
      </c>
      <c r="G107" s="11">
        <v>29.856580000000001</v>
      </c>
      <c r="H107">
        <f t="shared" si="3"/>
        <v>0</v>
      </c>
      <c r="I107" t="str">
        <f t="shared" si="4"/>
        <v>PTC</v>
      </c>
      <c r="J107">
        <f t="shared" si="5"/>
        <v>1</v>
      </c>
    </row>
    <row r="108" spans="1:10" x14ac:dyDescent="0.2">
      <c r="A108" s="2">
        <v>3948</v>
      </c>
      <c r="B108" s="2" t="s">
        <v>393</v>
      </c>
      <c r="C108" s="11">
        <v>37.231993000000003</v>
      </c>
      <c r="D108" s="11">
        <v>47.384689000000002</v>
      </c>
      <c r="E108" s="11">
        <v>29.734688999999999</v>
      </c>
      <c r="F108" s="11">
        <v>34.017108999999998</v>
      </c>
      <c r="G108" s="11">
        <v>29.734688999999999</v>
      </c>
      <c r="H108">
        <f t="shared" si="3"/>
        <v>1</v>
      </c>
      <c r="I108" t="str">
        <f t="shared" si="4"/>
        <v>PTC</v>
      </c>
      <c r="J108">
        <f t="shared" si="5"/>
        <v>1</v>
      </c>
    </row>
    <row r="109" spans="1:10" x14ac:dyDescent="0.2">
      <c r="A109" s="2">
        <v>3954</v>
      </c>
      <c r="B109" s="2" t="s">
        <v>396</v>
      </c>
      <c r="C109" s="11">
        <v>47.868116999999998</v>
      </c>
      <c r="D109" s="11">
        <v>47.400253999999997</v>
      </c>
      <c r="E109" s="11">
        <v>29.750254000000002</v>
      </c>
      <c r="F109" s="11">
        <v>34.027070000000002</v>
      </c>
      <c r="G109" s="11">
        <v>29.750254000000002</v>
      </c>
      <c r="H109">
        <f t="shared" si="3"/>
        <v>1</v>
      </c>
      <c r="I109" t="str">
        <f t="shared" si="4"/>
        <v>PTC</v>
      </c>
      <c r="J109">
        <f t="shared" si="5"/>
        <v>1</v>
      </c>
    </row>
    <row r="110" spans="1:10" x14ac:dyDescent="0.2">
      <c r="A110" s="2">
        <v>4041</v>
      </c>
      <c r="B110" s="2" t="s">
        <v>398</v>
      </c>
      <c r="C110" s="11">
        <v>39.727352000000003</v>
      </c>
      <c r="D110" s="11">
        <v>45.731926999999999</v>
      </c>
      <c r="E110" s="11">
        <v>28.081927</v>
      </c>
      <c r="F110" s="11">
        <v>32.695264000000002</v>
      </c>
      <c r="G110" s="11">
        <v>28.081927</v>
      </c>
      <c r="H110">
        <f t="shared" si="3"/>
        <v>1</v>
      </c>
      <c r="I110" t="str">
        <f t="shared" si="4"/>
        <v>PTC</v>
      </c>
      <c r="J110">
        <f t="shared" si="5"/>
        <v>1</v>
      </c>
    </row>
    <row r="111" spans="1:10" x14ac:dyDescent="0.2">
      <c r="A111" s="2">
        <v>4050</v>
      </c>
      <c r="B111" s="2" t="s">
        <v>403</v>
      </c>
      <c r="C111" s="11">
        <v>32.027239000000002</v>
      </c>
      <c r="D111" s="11">
        <v>45.608960000000003</v>
      </c>
      <c r="E111" s="11">
        <v>27.958960000000001</v>
      </c>
      <c r="F111" s="11">
        <v>32.616571</v>
      </c>
      <c r="G111" s="11">
        <v>27.958960000000001</v>
      </c>
      <c r="H111">
        <f t="shared" si="3"/>
        <v>1</v>
      </c>
      <c r="I111" t="str">
        <f t="shared" si="4"/>
        <v>PTC</v>
      </c>
      <c r="J111">
        <f t="shared" si="5"/>
        <v>1</v>
      </c>
    </row>
    <row r="112" spans="1:10" x14ac:dyDescent="0.2">
      <c r="A112" s="2">
        <v>4078</v>
      </c>
      <c r="B112" s="2" t="s">
        <v>406</v>
      </c>
      <c r="C112" s="11">
        <v>30.488177</v>
      </c>
      <c r="D112" s="11">
        <v>45.293438000000002</v>
      </c>
      <c r="E112" s="11">
        <v>27.643438</v>
      </c>
      <c r="F112" s="11">
        <v>32.496630000000003</v>
      </c>
      <c r="G112" s="11">
        <v>27.643438</v>
      </c>
      <c r="H112">
        <f t="shared" si="3"/>
        <v>1</v>
      </c>
      <c r="I112" t="str">
        <f t="shared" si="4"/>
        <v>PTC</v>
      </c>
      <c r="J112">
        <f t="shared" si="5"/>
        <v>1</v>
      </c>
    </row>
    <row r="113" spans="1:10" x14ac:dyDescent="0.2">
      <c r="A113" s="2">
        <v>4158</v>
      </c>
      <c r="B113" s="2" t="s">
        <v>409</v>
      </c>
      <c r="C113" s="11">
        <v>22.089334000000001</v>
      </c>
      <c r="D113" s="11">
        <v>39.641171</v>
      </c>
      <c r="E113" s="11">
        <v>21.991171000000001</v>
      </c>
      <c r="F113" s="11">
        <v>28.522345999999999</v>
      </c>
      <c r="G113" s="11">
        <v>21.991171000000001</v>
      </c>
      <c r="H113">
        <f t="shared" si="3"/>
        <v>1</v>
      </c>
      <c r="I113" t="str">
        <f t="shared" si="4"/>
        <v>PTC</v>
      </c>
      <c r="J113">
        <f t="shared" si="5"/>
        <v>1</v>
      </c>
    </row>
    <row r="114" spans="1:10" x14ac:dyDescent="0.2">
      <c r="A114" s="2">
        <v>4162</v>
      </c>
      <c r="B114" s="2" t="s">
        <v>415</v>
      </c>
      <c r="C114" s="11">
        <v>40.734229999999997</v>
      </c>
      <c r="D114" s="11">
        <v>38.429395999999997</v>
      </c>
      <c r="E114" s="11">
        <v>20.779395999999998</v>
      </c>
      <c r="F114" s="11">
        <v>27.658183999999999</v>
      </c>
      <c r="G114" s="11">
        <v>20.779395999999998</v>
      </c>
      <c r="H114">
        <f t="shared" si="3"/>
        <v>1</v>
      </c>
      <c r="I114" t="str">
        <f t="shared" si="4"/>
        <v>PTC</v>
      </c>
      <c r="J114">
        <f t="shared" si="5"/>
        <v>1</v>
      </c>
    </row>
    <row r="115" spans="1:10" x14ac:dyDescent="0.2">
      <c r="A115" s="2">
        <v>4271</v>
      </c>
      <c r="B115" s="2" t="s">
        <v>417</v>
      </c>
      <c r="C115" s="11">
        <v>44.624025000000003</v>
      </c>
      <c r="D115" s="11">
        <v>49.064830000000001</v>
      </c>
      <c r="E115" s="11">
        <v>31.414829999999998</v>
      </c>
      <c r="F115" s="11">
        <v>35.060952</v>
      </c>
      <c r="G115" s="11">
        <v>31.414829999999998</v>
      </c>
      <c r="H115">
        <f t="shared" si="3"/>
        <v>1</v>
      </c>
      <c r="I115" t="str">
        <f t="shared" si="4"/>
        <v>PTC</v>
      </c>
      <c r="J115">
        <f t="shared" si="5"/>
        <v>1</v>
      </c>
    </row>
    <row r="116" spans="1:10" x14ac:dyDescent="0.2">
      <c r="A116" s="2">
        <v>6002</v>
      </c>
      <c r="B116" s="2" t="s">
        <v>420</v>
      </c>
      <c r="C116" s="11">
        <v>25.704422000000001</v>
      </c>
      <c r="D116" s="11">
        <v>40.276964</v>
      </c>
      <c r="E116" s="11">
        <v>22.626964000000001</v>
      </c>
      <c r="F116" s="11">
        <v>29.119834000000001</v>
      </c>
      <c r="G116" s="11">
        <v>22.626964000000001</v>
      </c>
      <c r="H116">
        <f t="shared" si="3"/>
        <v>1</v>
      </c>
      <c r="I116" t="str">
        <f t="shared" si="4"/>
        <v>PTC</v>
      </c>
      <c r="J116">
        <f t="shared" si="5"/>
        <v>1</v>
      </c>
    </row>
    <row r="117" spans="1:10" x14ac:dyDescent="0.2">
      <c r="A117" s="2">
        <v>6004</v>
      </c>
      <c r="B117" s="2" t="s">
        <v>422</v>
      </c>
      <c r="C117" s="11">
        <v>31.577244</v>
      </c>
      <c r="D117" s="11">
        <v>47.441723000000003</v>
      </c>
      <c r="E117" s="11">
        <v>29.791723000000001</v>
      </c>
      <c r="F117" s="11">
        <v>34.053609000000002</v>
      </c>
      <c r="G117" s="11">
        <v>29.791723000000001</v>
      </c>
      <c r="H117">
        <f t="shared" si="3"/>
        <v>1</v>
      </c>
      <c r="I117" t="str">
        <f t="shared" si="4"/>
        <v>PTC</v>
      </c>
      <c r="J117">
        <f t="shared" si="5"/>
        <v>1</v>
      </c>
    </row>
    <row r="118" spans="1:10" x14ac:dyDescent="0.2">
      <c r="A118" s="2">
        <v>6009</v>
      </c>
      <c r="B118" s="2" t="s">
        <v>424</v>
      </c>
      <c r="C118" s="11">
        <v>32.338634999999996</v>
      </c>
      <c r="D118" s="11">
        <v>39.095519000000003</v>
      </c>
      <c r="E118" s="11">
        <v>21.445519000000001</v>
      </c>
      <c r="F118" s="11">
        <v>28.246136</v>
      </c>
      <c r="G118" s="11">
        <v>21.445519000000001</v>
      </c>
      <c r="H118">
        <f t="shared" si="3"/>
        <v>1</v>
      </c>
      <c r="I118" t="str">
        <f t="shared" si="4"/>
        <v>PTC</v>
      </c>
      <c r="J118">
        <f t="shared" si="5"/>
        <v>1</v>
      </c>
    </row>
    <row r="119" spans="1:10" x14ac:dyDescent="0.2">
      <c r="A119" s="2">
        <v>6017</v>
      </c>
      <c r="B119" s="2" t="s">
        <v>427</v>
      </c>
      <c r="C119" s="11">
        <v>32.504280999999999</v>
      </c>
      <c r="D119" s="11">
        <v>42.392529000000003</v>
      </c>
      <c r="E119" s="11">
        <v>24.742529000000001</v>
      </c>
      <c r="F119" s="11">
        <v>30.411011999999999</v>
      </c>
      <c r="G119" s="11">
        <v>24.742529000000001</v>
      </c>
      <c r="H119">
        <f t="shared" si="3"/>
        <v>1</v>
      </c>
      <c r="I119" t="str">
        <f t="shared" si="4"/>
        <v>PTC</v>
      </c>
      <c r="J119">
        <f t="shared" si="5"/>
        <v>1</v>
      </c>
    </row>
    <row r="120" spans="1:10" x14ac:dyDescent="0.2">
      <c r="A120" s="2">
        <v>6018</v>
      </c>
      <c r="B120" s="2" t="s">
        <v>430</v>
      </c>
      <c r="C120" s="11">
        <v>37.372126000000002</v>
      </c>
      <c r="D120" s="11">
        <v>41.091453000000001</v>
      </c>
      <c r="E120" s="11">
        <v>23.441452999999999</v>
      </c>
      <c r="F120" s="11">
        <v>29.696750999999999</v>
      </c>
      <c r="G120" s="11">
        <v>23.441452999999999</v>
      </c>
      <c r="H120">
        <f t="shared" si="3"/>
        <v>1</v>
      </c>
      <c r="I120" t="str">
        <f t="shared" si="4"/>
        <v>PTC</v>
      </c>
      <c r="J120">
        <f t="shared" si="5"/>
        <v>1</v>
      </c>
    </row>
    <row r="121" spans="1:10" x14ac:dyDescent="0.2">
      <c r="A121" s="2">
        <v>6019</v>
      </c>
      <c r="B121" s="2" t="s">
        <v>433</v>
      </c>
      <c r="C121" s="11">
        <v>35.176862999999997</v>
      </c>
      <c r="D121" s="11">
        <v>43.597338000000001</v>
      </c>
      <c r="E121" s="11">
        <v>25.947337999999998</v>
      </c>
      <c r="F121" s="11">
        <v>31.473016000000001</v>
      </c>
      <c r="G121" s="11">
        <v>25.947337999999998</v>
      </c>
      <c r="H121">
        <f t="shared" si="3"/>
        <v>1</v>
      </c>
      <c r="I121" t="str">
        <f t="shared" si="4"/>
        <v>PTC</v>
      </c>
      <c r="J121">
        <f t="shared" si="5"/>
        <v>1</v>
      </c>
    </row>
    <row r="122" spans="1:10" x14ac:dyDescent="0.2">
      <c r="A122" s="2">
        <v>6021</v>
      </c>
      <c r="B122" s="2" t="s">
        <v>436</v>
      </c>
      <c r="C122" s="11">
        <v>28.453410000000002</v>
      </c>
      <c r="D122" s="11">
        <v>39.713683000000003</v>
      </c>
      <c r="E122" s="11">
        <v>22.063683000000001</v>
      </c>
      <c r="F122" s="11">
        <v>28.361470000000001</v>
      </c>
      <c r="G122" s="11">
        <v>22.063683000000001</v>
      </c>
      <c r="H122">
        <f t="shared" si="3"/>
        <v>1</v>
      </c>
      <c r="I122" t="str">
        <f t="shared" si="4"/>
        <v>PTC</v>
      </c>
      <c r="J122">
        <f t="shared" si="5"/>
        <v>1</v>
      </c>
    </row>
    <row r="123" spans="1:10" x14ac:dyDescent="0.2">
      <c r="A123" s="2">
        <v>6030</v>
      </c>
      <c r="B123" s="2" t="s">
        <v>439</v>
      </c>
      <c r="C123" s="11">
        <v>23.718404</v>
      </c>
      <c r="D123" s="11">
        <v>46.726484999999997</v>
      </c>
      <c r="E123" s="11">
        <v>29.076485000000002</v>
      </c>
      <c r="F123" s="11">
        <v>33.557955999999997</v>
      </c>
      <c r="G123" s="11">
        <v>29.076485000000002</v>
      </c>
      <c r="H123">
        <f t="shared" si="3"/>
        <v>0</v>
      </c>
      <c r="I123" t="str">
        <f t="shared" si="4"/>
        <v>PTC</v>
      </c>
      <c r="J123">
        <f t="shared" si="5"/>
        <v>1</v>
      </c>
    </row>
    <row r="124" spans="1:10" x14ac:dyDescent="0.2">
      <c r="A124" s="2">
        <v>6034</v>
      </c>
      <c r="B124" s="2" t="s">
        <v>442</v>
      </c>
      <c r="C124" s="11">
        <v>34.790339000000003</v>
      </c>
      <c r="D124" s="11">
        <v>46.559413999999997</v>
      </c>
      <c r="E124" s="11">
        <v>28.909414000000002</v>
      </c>
      <c r="F124" s="11">
        <v>33.251747000000002</v>
      </c>
      <c r="G124" s="11">
        <v>28.909414000000002</v>
      </c>
      <c r="H124">
        <f t="shared" si="3"/>
        <v>1</v>
      </c>
      <c r="I124" t="str">
        <f t="shared" si="4"/>
        <v>PTC</v>
      </c>
      <c r="J124">
        <f t="shared" si="5"/>
        <v>1</v>
      </c>
    </row>
    <row r="125" spans="1:10" x14ac:dyDescent="0.2">
      <c r="A125" s="2">
        <v>6041</v>
      </c>
      <c r="B125" s="2" t="s">
        <v>443</v>
      </c>
      <c r="C125" s="11">
        <v>34.311576000000002</v>
      </c>
      <c r="D125" s="11">
        <v>41.166268000000002</v>
      </c>
      <c r="E125" s="11">
        <v>23.516268</v>
      </c>
      <c r="F125" s="11">
        <v>29.744629</v>
      </c>
      <c r="G125" s="11">
        <v>23.516268</v>
      </c>
      <c r="H125">
        <f t="shared" si="3"/>
        <v>1</v>
      </c>
      <c r="I125" t="str">
        <f t="shared" si="4"/>
        <v>PTC</v>
      </c>
      <c r="J125">
        <f t="shared" si="5"/>
        <v>1</v>
      </c>
    </row>
    <row r="126" spans="1:10" x14ac:dyDescent="0.2">
      <c r="A126" s="2">
        <v>6052</v>
      </c>
      <c r="B126" s="2" t="s">
        <v>446</v>
      </c>
      <c r="C126" s="11">
        <v>83.560390999999996</v>
      </c>
      <c r="D126" s="11">
        <v>37.883623999999998</v>
      </c>
      <c r="E126" s="11">
        <v>20.233623999999999</v>
      </c>
      <c r="F126" s="11">
        <v>27.429714000000001</v>
      </c>
      <c r="G126" s="11">
        <v>20.233623999999999</v>
      </c>
      <c r="H126">
        <f t="shared" si="3"/>
        <v>1</v>
      </c>
      <c r="I126" t="str">
        <f t="shared" si="4"/>
        <v>PTC</v>
      </c>
      <c r="J126">
        <f t="shared" si="5"/>
        <v>1</v>
      </c>
    </row>
    <row r="127" spans="1:10" x14ac:dyDescent="0.2">
      <c r="A127" s="2">
        <v>6055</v>
      </c>
      <c r="B127" s="2" t="s">
        <v>448</v>
      </c>
      <c r="C127" s="11">
        <v>45.222752999999997</v>
      </c>
      <c r="D127" s="11">
        <v>38.578609999999998</v>
      </c>
      <c r="E127" s="11">
        <v>20.928609999999999</v>
      </c>
      <c r="F127" s="11">
        <v>27.766787000000001</v>
      </c>
      <c r="G127" s="11">
        <v>20.928609999999999</v>
      </c>
      <c r="H127">
        <f t="shared" si="3"/>
        <v>1</v>
      </c>
      <c r="I127" t="str">
        <f t="shared" si="4"/>
        <v>PTC</v>
      </c>
      <c r="J127">
        <f t="shared" si="5"/>
        <v>1</v>
      </c>
    </row>
    <row r="128" spans="1:10" x14ac:dyDescent="0.2">
      <c r="A128" s="2">
        <v>6064</v>
      </c>
      <c r="B128" s="2" t="s">
        <v>451</v>
      </c>
      <c r="C128" s="11">
        <v>36.451856999999997</v>
      </c>
      <c r="D128" s="11">
        <v>35.808556000000003</v>
      </c>
      <c r="E128" s="11">
        <v>18.158556000000001</v>
      </c>
      <c r="F128" s="11">
        <v>25.739407</v>
      </c>
      <c r="G128" s="11">
        <v>18.158556000000001</v>
      </c>
      <c r="H128">
        <f t="shared" si="3"/>
        <v>1</v>
      </c>
      <c r="I128" t="str">
        <f t="shared" si="4"/>
        <v>PTC</v>
      </c>
      <c r="J128">
        <f t="shared" si="5"/>
        <v>1</v>
      </c>
    </row>
    <row r="129" spans="1:10" x14ac:dyDescent="0.2">
      <c r="A129" s="2">
        <v>6065</v>
      </c>
      <c r="B129" s="2" t="s">
        <v>454</v>
      </c>
      <c r="C129" s="11">
        <v>23.498467000000002</v>
      </c>
      <c r="D129" s="11">
        <v>41.853386</v>
      </c>
      <c r="E129" s="11">
        <v>24.203385999999998</v>
      </c>
      <c r="F129" s="11">
        <v>30.032955999999999</v>
      </c>
      <c r="G129" s="11">
        <v>24.203385999999998</v>
      </c>
      <c r="H129">
        <f t="shared" si="3"/>
        <v>0</v>
      </c>
      <c r="I129" t="str">
        <f t="shared" si="4"/>
        <v>PTC</v>
      </c>
      <c r="J129">
        <f t="shared" si="5"/>
        <v>1</v>
      </c>
    </row>
    <row r="130" spans="1:10" x14ac:dyDescent="0.2">
      <c r="A130" s="2">
        <v>6068</v>
      </c>
      <c r="B130" s="2" t="s">
        <v>455</v>
      </c>
      <c r="C130" s="11">
        <v>29.494678</v>
      </c>
      <c r="D130" s="11">
        <v>36.825901999999999</v>
      </c>
      <c r="E130" s="11">
        <v>19.175902000000001</v>
      </c>
      <c r="F130" s="11">
        <v>26.390457999999999</v>
      </c>
      <c r="G130" s="11">
        <v>19.175902000000001</v>
      </c>
      <c r="H130">
        <f t="shared" si="3"/>
        <v>1</v>
      </c>
      <c r="I130" t="str">
        <f t="shared" si="4"/>
        <v>PTC</v>
      </c>
      <c r="J130">
        <f t="shared" si="5"/>
        <v>1</v>
      </c>
    </row>
    <row r="131" spans="1:10" x14ac:dyDescent="0.2">
      <c r="A131" s="2">
        <v>6071</v>
      </c>
      <c r="B131" s="2" t="s">
        <v>457</v>
      </c>
      <c r="C131" s="11">
        <v>26.306291999999999</v>
      </c>
      <c r="D131" s="11">
        <v>41.166268000000002</v>
      </c>
      <c r="E131" s="11">
        <v>23.516268</v>
      </c>
      <c r="F131" s="11">
        <v>29.744629</v>
      </c>
      <c r="G131" s="11">
        <v>23.516268</v>
      </c>
      <c r="H131">
        <f t="shared" ref="H131:H194" si="6">IF(G131&lt;C131,1,0)</f>
        <v>1</v>
      </c>
      <c r="I131" t="str">
        <f t="shared" ref="I131:I194" si="7">IF(G131=E131,"PTC","ITC")</f>
        <v>PTC</v>
      </c>
      <c r="J131">
        <f t="shared" ref="J131:J194" si="8">IF(G131=E131,1,0)</f>
        <v>1</v>
      </c>
    </row>
    <row r="132" spans="1:10" x14ac:dyDescent="0.2">
      <c r="A132" s="2">
        <v>6073</v>
      </c>
      <c r="B132" s="2" t="s">
        <v>459</v>
      </c>
      <c r="C132" s="11">
        <v>45.884839999999997</v>
      </c>
      <c r="D132" s="11">
        <v>39.480924000000002</v>
      </c>
      <c r="E132" s="11">
        <v>21.830924</v>
      </c>
      <c r="F132" s="11">
        <v>28.569233000000001</v>
      </c>
      <c r="G132" s="11">
        <v>21.830924</v>
      </c>
      <c r="H132">
        <f t="shared" si="6"/>
        <v>1</v>
      </c>
      <c r="I132" t="str">
        <f t="shared" si="7"/>
        <v>PTC</v>
      </c>
      <c r="J132">
        <f t="shared" si="8"/>
        <v>1</v>
      </c>
    </row>
    <row r="133" spans="1:10" x14ac:dyDescent="0.2">
      <c r="A133" s="2">
        <v>6077</v>
      </c>
      <c r="B133" s="2" t="s">
        <v>462</v>
      </c>
      <c r="C133" s="11">
        <v>19.260974999999998</v>
      </c>
      <c r="D133" s="11">
        <v>38.429015999999997</v>
      </c>
      <c r="E133" s="11">
        <v>20.779015999999999</v>
      </c>
      <c r="F133" s="11">
        <v>27.612546999999999</v>
      </c>
      <c r="G133" s="11">
        <v>20.779015999999999</v>
      </c>
      <c r="H133">
        <f t="shared" si="6"/>
        <v>0</v>
      </c>
      <c r="I133" t="str">
        <f t="shared" si="7"/>
        <v>PTC</v>
      </c>
      <c r="J133">
        <f t="shared" si="8"/>
        <v>1</v>
      </c>
    </row>
    <row r="134" spans="1:10" x14ac:dyDescent="0.2">
      <c r="A134" s="2">
        <v>6085</v>
      </c>
      <c r="B134" s="2" t="s">
        <v>463</v>
      </c>
      <c r="C134" s="11">
        <v>46.822823</v>
      </c>
      <c r="D134" s="11">
        <v>43.732258999999999</v>
      </c>
      <c r="E134" s="11">
        <v>26.082259000000001</v>
      </c>
      <c r="F134" s="11">
        <v>31.362960999999999</v>
      </c>
      <c r="G134" s="11">
        <v>26.082259000000001</v>
      </c>
      <c r="H134">
        <f t="shared" si="6"/>
        <v>1</v>
      </c>
      <c r="I134" t="str">
        <f t="shared" si="7"/>
        <v>PTC</v>
      </c>
      <c r="J134">
        <f t="shared" si="8"/>
        <v>1</v>
      </c>
    </row>
    <row r="135" spans="1:10" x14ac:dyDescent="0.2">
      <c r="A135" s="2">
        <v>6090</v>
      </c>
      <c r="B135" s="2" t="s">
        <v>465</v>
      </c>
      <c r="C135" s="11">
        <v>35.041142999999998</v>
      </c>
      <c r="D135" s="11">
        <v>49.419811000000003</v>
      </c>
      <c r="E135" s="11">
        <v>31.769811000000001</v>
      </c>
      <c r="F135" s="11">
        <v>35.326135000000001</v>
      </c>
      <c r="G135" s="11">
        <v>31.769811000000001</v>
      </c>
      <c r="H135">
        <f t="shared" si="6"/>
        <v>1</v>
      </c>
      <c r="I135" t="str">
        <f t="shared" si="7"/>
        <v>PTC</v>
      </c>
      <c r="J135">
        <f t="shared" si="8"/>
        <v>1</v>
      </c>
    </row>
    <row r="136" spans="1:10" x14ac:dyDescent="0.2">
      <c r="A136" s="2">
        <v>6095</v>
      </c>
      <c r="B136" s="2" t="s">
        <v>468</v>
      </c>
      <c r="C136" s="11">
        <v>33.977760000000004</v>
      </c>
      <c r="D136" s="11">
        <v>35.078234999999999</v>
      </c>
      <c r="E136" s="11">
        <v>17.428235000000001</v>
      </c>
      <c r="F136" s="11">
        <v>25.276479999999999</v>
      </c>
      <c r="G136" s="11">
        <v>17.428235000000001</v>
      </c>
      <c r="H136">
        <f t="shared" si="6"/>
        <v>1</v>
      </c>
      <c r="I136" t="str">
        <f t="shared" si="7"/>
        <v>PTC</v>
      </c>
      <c r="J136">
        <f t="shared" si="8"/>
        <v>1</v>
      </c>
    </row>
    <row r="137" spans="1:10" x14ac:dyDescent="0.2">
      <c r="A137" s="2">
        <v>6096</v>
      </c>
      <c r="B137" s="2" t="s">
        <v>470</v>
      </c>
      <c r="C137" s="11">
        <v>19.44632</v>
      </c>
      <c r="D137" s="11">
        <v>40.687679000000003</v>
      </c>
      <c r="E137" s="11">
        <v>23.037679000000001</v>
      </c>
      <c r="F137" s="11">
        <v>29.231628000000001</v>
      </c>
      <c r="G137" s="11">
        <v>23.037679000000001</v>
      </c>
      <c r="H137">
        <f t="shared" si="6"/>
        <v>0</v>
      </c>
      <c r="I137" t="str">
        <f t="shared" si="7"/>
        <v>PTC</v>
      </c>
      <c r="J137">
        <f t="shared" si="8"/>
        <v>1</v>
      </c>
    </row>
    <row r="138" spans="1:10" x14ac:dyDescent="0.2">
      <c r="A138" s="2">
        <v>6098</v>
      </c>
      <c r="B138" s="2" t="s">
        <v>472</v>
      </c>
      <c r="C138" s="11">
        <v>34.499310999999999</v>
      </c>
      <c r="D138" s="11">
        <v>41.620460999999999</v>
      </c>
      <c r="E138" s="11">
        <v>23.970461</v>
      </c>
      <c r="F138" s="11">
        <v>29.947787999999999</v>
      </c>
      <c r="G138" s="11">
        <v>23.970461</v>
      </c>
      <c r="H138">
        <f t="shared" si="6"/>
        <v>1</v>
      </c>
      <c r="I138" t="str">
        <f t="shared" si="7"/>
        <v>PTC</v>
      </c>
      <c r="J138">
        <f t="shared" si="8"/>
        <v>1</v>
      </c>
    </row>
    <row r="139" spans="1:10" x14ac:dyDescent="0.2">
      <c r="A139" s="2">
        <v>6101</v>
      </c>
      <c r="B139" s="2" t="s">
        <v>475</v>
      </c>
      <c r="C139" s="11">
        <v>28.673403</v>
      </c>
      <c r="D139" s="11">
        <v>40.977310000000003</v>
      </c>
      <c r="E139" s="11">
        <v>23.327310000000001</v>
      </c>
      <c r="F139" s="11">
        <v>29.284092000000001</v>
      </c>
      <c r="G139" s="11">
        <v>23.327310000000001</v>
      </c>
      <c r="H139">
        <f t="shared" si="6"/>
        <v>1</v>
      </c>
      <c r="I139" t="str">
        <f t="shared" si="7"/>
        <v>PTC</v>
      </c>
      <c r="J139">
        <f t="shared" si="8"/>
        <v>1</v>
      </c>
    </row>
    <row r="140" spans="1:10" x14ac:dyDescent="0.2">
      <c r="A140" s="2">
        <v>6113</v>
      </c>
      <c r="B140" s="2" t="s">
        <v>477</v>
      </c>
      <c r="C140" s="11">
        <v>41.602981999999997</v>
      </c>
      <c r="D140" s="11">
        <v>41.776676999999999</v>
      </c>
      <c r="E140" s="11">
        <v>24.126677000000001</v>
      </c>
      <c r="F140" s="11">
        <v>30.111409999999999</v>
      </c>
      <c r="G140" s="11">
        <v>24.126677000000001</v>
      </c>
      <c r="H140">
        <f t="shared" si="6"/>
        <v>1</v>
      </c>
      <c r="I140" t="str">
        <f t="shared" si="7"/>
        <v>PTC</v>
      </c>
      <c r="J140">
        <f t="shared" si="8"/>
        <v>1</v>
      </c>
    </row>
    <row r="141" spans="1:10" x14ac:dyDescent="0.2">
      <c r="A141" s="2">
        <v>6137</v>
      </c>
      <c r="B141" s="2" t="s">
        <v>479</v>
      </c>
      <c r="C141" s="11">
        <v>42.542890999999997</v>
      </c>
      <c r="D141" s="11">
        <v>41.674728000000002</v>
      </c>
      <c r="E141" s="11">
        <v>24.024728</v>
      </c>
      <c r="F141" s="11">
        <v>30.046168000000002</v>
      </c>
      <c r="G141" s="11">
        <v>24.024728</v>
      </c>
      <c r="H141">
        <f t="shared" si="6"/>
        <v>1</v>
      </c>
      <c r="I141" t="str">
        <f t="shared" si="7"/>
        <v>PTC</v>
      </c>
      <c r="J141">
        <f t="shared" si="8"/>
        <v>1</v>
      </c>
    </row>
    <row r="142" spans="1:10" x14ac:dyDescent="0.2">
      <c r="A142" s="2">
        <v>6138</v>
      </c>
      <c r="B142" s="2" t="s">
        <v>481</v>
      </c>
      <c r="C142" s="11">
        <v>30.381309000000002</v>
      </c>
      <c r="D142" s="11">
        <v>40.023696000000001</v>
      </c>
      <c r="E142" s="11">
        <v>22.373695999999999</v>
      </c>
      <c r="F142" s="11">
        <v>28.848991000000002</v>
      </c>
      <c r="G142" s="11">
        <v>22.373695999999999</v>
      </c>
      <c r="H142">
        <f t="shared" si="6"/>
        <v>1</v>
      </c>
      <c r="I142" t="str">
        <f t="shared" si="7"/>
        <v>PTC</v>
      </c>
      <c r="J142">
        <f t="shared" si="8"/>
        <v>1</v>
      </c>
    </row>
    <row r="143" spans="1:10" x14ac:dyDescent="0.2">
      <c r="A143" s="2">
        <v>6139</v>
      </c>
      <c r="B143" s="2" t="s">
        <v>484</v>
      </c>
      <c r="C143" s="11">
        <v>33.709511999999997</v>
      </c>
      <c r="D143" s="11">
        <v>38.991481999999998</v>
      </c>
      <c r="E143" s="11">
        <v>21.341481999999999</v>
      </c>
      <c r="F143" s="11">
        <v>28.194395</v>
      </c>
      <c r="G143" s="11">
        <v>21.341481999999999</v>
      </c>
      <c r="H143">
        <f t="shared" si="6"/>
        <v>1</v>
      </c>
      <c r="I143" t="str">
        <f t="shared" si="7"/>
        <v>PTC</v>
      </c>
      <c r="J143">
        <f t="shared" si="8"/>
        <v>1</v>
      </c>
    </row>
    <row r="144" spans="1:10" x14ac:dyDescent="0.2">
      <c r="A144" s="2">
        <v>6146</v>
      </c>
      <c r="B144" s="2" t="s">
        <v>487</v>
      </c>
      <c r="C144" s="11">
        <v>33.393740999999999</v>
      </c>
      <c r="D144" s="11">
        <v>34.911940999999999</v>
      </c>
      <c r="E144" s="11">
        <v>17.261941</v>
      </c>
      <c r="F144" s="11">
        <v>25.247900999999999</v>
      </c>
      <c r="G144" s="11">
        <v>17.261941</v>
      </c>
      <c r="H144">
        <f t="shared" si="6"/>
        <v>1</v>
      </c>
      <c r="I144" t="str">
        <f t="shared" si="7"/>
        <v>PTC</v>
      </c>
      <c r="J144">
        <f t="shared" si="8"/>
        <v>1</v>
      </c>
    </row>
    <row r="145" spans="1:10" x14ac:dyDescent="0.2">
      <c r="A145" s="2">
        <v>6155</v>
      </c>
      <c r="B145" s="2" t="s">
        <v>490</v>
      </c>
      <c r="C145" s="11">
        <v>24.074928</v>
      </c>
      <c r="D145" s="11">
        <v>47.671982</v>
      </c>
      <c r="E145" s="11">
        <v>30.021982000000001</v>
      </c>
      <c r="F145" s="11">
        <v>33.784664999999997</v>
      </c>
      <c r="G145" s="11">
        <v>30.021982000000001</v>
      </c>
      <c r="H145">
        <f t="shared" si="6"/>
        <v>0</v>
      </c>
      <c r="I145" t="str">
        <f t="shared" si="7"/>
        <v>PTC</v>
      </c>
      <c r="J145">
        <f t="shared" si="8"/>
        <v>1</v>
      </c>
    </row>
    <row r="146" spans="1:10" x14ac:dyDescent="0.2">
      <c r="A146" s="2">
        <v>6165</v>
      </c>
      <c r="B146" s="2" t="s">
        <v>491</v>
      </c>
      <c r="C146" s="11">
        <v>31.570782000000001</v>
      </c>
      <c r="D146" s="11">
        <v>43.973540999999997</v>
      </c>
      <c r="E146" s="11">
        <v>26.323540999999999</v>
      </c>
      <c r="F146" s="11">
        <v>30.836946000000001</v>
      </c>
      <c r="G146" s="11">
        <v>26.323540999999999</v>
      </c>
      <c r="H146">
        <f t="shared" si="6"/>
        <v>1</v>
      </c>
      <c r="I146" t="str">
        <f t="shared" si="7"/>
        <v>PTC</v>
      </c>
      <c r="J146">
        <f t="shared" si="8"/>
        <v>1</v>
      </c>
    </row>
    <row r="147" spans="1:10" x14ac:dyDescent="0.2">
      <c r="A147" s="2">
        <v>6166</v>
      </c>
      <c r="B147" s="2" t="s">
        <v>494</v>
      </c>
      <c r="C147" s="11">
        <v>56.150534999999998</v>
      </c>
      <c r="D147" s="11">
        <v>41.725313999999997</v>
      </c>
      <c r="E147" s="11">
        <v>24.075313999999999</v>
      </c>
      <c r="F147" s="11">
        <v>30.078541000000001</v>
      </c>
      <c r="G147" s="11">
        <v>24.075313999999999</v>
      </c>
      <c r="H147">
        <f t="shared" si="6"/>
        <v>1</v>
      </c>
      <c r="I147" t="str">
        <f t="shared" si="7"/>
        <v>PTC</v>
      </c>
      <c r="J147">
        <f t="shared" si="8"/>
        <v>1</v>
      </c>
    </row>
    <row r="148" spans="1:10" x14ac:dyDescent="0.2">
      <c r="A148" s="2">
        <v>6177</v>
      </c>
      <c r="B148" s="2" t="s">
        <v>497</v>
      </c>
      <c r="C148" s="11">
        <v>43.820639999999997</v>
      </c>
      <c r="D148" s="11">
        <v>32.565762999999997</v>
      </c>
      <c r="E148" s="11">
        <v>14.915763</v>
      </c>
      <c r="F148" s="11">
        <v>23.417337</v>
      </c>
      <c r="G148" s="11">
        <v>14.915763</v>
      </c>
      <c r="H148">
        <f t="shared" si="6"/>
        <v>1</v>
      </c>
      <c r="I148" t="str">
        <f t="shared" si="7"/>
        <v>PTC</v>
      </c>
      <c r="J148">
        <f t="shared" si="8"/>
        <v>1</v>
      </c>
    </row>
    <row r="149" spans="1:10" x14ac:dyDescent="0.2">
      <c r="A149" s="2">
        <v>6178</v>
      </c>
      <c r="B149" s="2" t="s">
        <v>502</v>
      </c>
      <c r="C149" s="11">
        <v>28.214137999999998</v>
      </c>
      <c r="D149" s="11">
        <v>35.762495999999999</v>
      </c>
      <c r="E149" s="11">
        <v>18.112496</v>
      </c>
      <c r="F149" s="11">
        <v>25.903037999999999</v>
      </c>
      <c r="G149" s="11">
        <v>18.112496</v>
      </c>
      <c r="H149">
        <f t="shared" si="6"/>
        <v>1</v>
      </c>
      <c r="I149" t="str">
        <f t="shared" si="7"/>
        <v>PTC</v>
      </c>
      <c r="J149">
        <f t="shared" si="8"/>
        <v>1</v>
      </c>
    </row>
    <row r="150" spans="1:10" x14ac:dyDescent="0.2">
      <c r="A150" s="2">
        <v>6179</v>
      </c>
      <c r="B150" s="2" t="s">
        <v>505</v>
      </c>
      <c r="C150" s="11">
        <v>27.729483999999999</v>
      </c>
      <c r="D150" s="11">
        <v>34.281736000000002</v>
      </c>
      <c r="E150" s="11">
        <v>16.631736</v>
      </c>
      <c r="F150" s="11">
        <v>24.818673</v>
      </c>
      <c r="G150" s="11">
        <v>16.631736</v>
      </c>
      <c r="H150">
        <f t="shared" si="6"/>
        <v>1</v>
      </c>
      <c r="I150" t="str">
        <f t="shared" si="7"/>
        <v>PTC</v>
      </c>
      <c r="J150">
        <f t="shared" si="8"/>
        <v>1</v>
      </c>
    </row>
    <row r="151" spans="1:10" x14ac:dyDescent="0.2">
      <c r="A151" s="2">
        <v>6180</v>
      </c>
      <c r="B151" s="2" t="s">
        <v>508</v>
      </c>
      <c r="C151" s="11">
        <v>27.663292999999999</v>
      </c>
      <c r="D151" s="11">
        <v>34.911940999999999</v>
      </c>
      <c r="E151" s="11">
        <v>17.261941</v>
      </c>
      <c r="F151" s="11">
        <v>25.247900999999999</v>
      </c>
      <c r="G151" s="11">
        <v>17.261941</v>
      </c>
      <c r="H151">
        <f t="shared" si="6"/>
        <v>1</v>
      </c>
      <c r="I151" t="str">
        <f t="shared" si="7"/>
        <v>PTC</v>
      </c>
      <c r="J151">
        <f t="shared" si="8"/>
        <v>1</v>
      </c>
    </row>
    <row r="152" spans="1:10" x14ac:dyDescent="0.2">
      <c r="A152" s="2">
        <v>6183</v>
      </c>
      <c r="B152" s="2" t="s">
        <v>511</v>
      </c>
      <c r="C152" s="11">
        <v>53.67315</v>
      </c>
      <c r="D152" s="11">
        <v>35.730606999999999</v>
      </c>
      <c r="E152" s="11">
        <v>18.080607000000001</v>
      </c>
      <c r="F152" s="11">
        <v>25.882631</v>
      </c>
      <c r="G152" s="11">
        <v>18.080607000000001</v>
      </c>
      <c r="H152">
        <f t="shared" si="6"/>
        <v>1</v>
      </c>
      <c r="I152" t="str">
        <f t="shared" si="7"/>
        <v>PTC</v>
      </c>
      <c r="J152">
        <f t="shared" si="8"/>
        <v>1</v>
      </c>
    </row>
    <row r="153" spans="1:10" x14ac:dyDescent="0.2">
      <c r="A153" s="2">
        <v>6190</v>
      </c>
      <c r="B153" s="2" t="s">
        <v>514</v>
      </c>
      <c r="C153" s="11">
        <v>39.516232000000002</v>
      </c>
      <c r="D153" s="11">
        <v>37.862609999999997</v>
      </c>
      <c r="E153" s="11">
        <v>20.212610000000002</v>
      </c>
      <c r="F153" s="11">
        <v>27.308582999999999</v>
      </c>
      <c r="G153" s="11">
        <v>20.212610000000002</v>
      </c>
      <c r="H153">
        <f t="shared" si="6"/>
        <v>1</v>
      </c>
      <c r="I153" t="str">
        <f t="shared" si="7"/>
        <v>PTC</v>
      </c>
      <c r="J153">
        <f t="shared" si="8"/>
        <v>1</v>
      </c>
    </row>
    <row r="154" spans="1:10" x14ac:dyDescent="0.2">
      <c r="A154" s="2">
        <v>6193</v>
      </c>
      <c r="B154" s="2" t="s">
        <v>517</v>
      </c>
      <c r="C154" s="11">
        <v>27.98075</v>
      </c>
      <c r="D154" s="11">
        <v>32.334798999999997</v>
      </c>
      <c r="E154" s="11">
        <v>14.684799</v>
      </c>
      <c r="F154" s="11">
        <v>23.312632000000001</v>
      </c>
      <c r="G154" s="11">
        <v>14.684799</v>
      </c>
      <c r="H154">
        <f t="shared" si="6"/>
        <v>1</v>
      </c>
      <c r="I154" t="str">
        <f t="shared" si="7"/>
        <v>PTC</v>
      </c>
      <c r="J154">
        <f t="shared" si="8"/>
        <v>1</v>
      </c>
    </row>
    <row r="155" spans="1:10" x14ac:dyDescent="0.2">
      <c r="A155" s="2">
        <v>6194</v>
      </c>
      <c r="B155" s="2" t="s">
        <v>520</v>
      </c>
      <c r="C155" s="11">
        <v>34.941456000000002</v>
      </c>
      <c r="D155" s="11">
        <v>32.334798999999997</v>
      </c>
      <c r="E155" s="11">
        <v>14.684799</v>
      </c>
      <c r="F155" s="11">
        <v>23.312632000000001</v>
      </c>
      <c r="G155" s="11">
        <v>14.684799</v>
      </c>
      <c r="H155">
        <f t="shared" si="6"/>
        <v>1</v>
      </c>
      <c r="I155" t="str">
        <f t="shared" si="7"/>
        <v>PTC</v>
      </c>
      <c r="J155">
        <f t="shared" si="8"/>
        <v>1</v>
      </c>
    </row>
    <row r="156" spans="1:10" x14ac:dyDescent="0.2">
      <c r="A156" s="2">
        <v>6195</v>
      </c>
      <c r="B156" s="2" t="s">
        <v>522</v>
      </c>
      <c r="C156" s="11">
        <v>32.700535000000002</v>
      </c>
      <c r="D156" s="11">
        <v>39.858390999999997</v>
      </c>
      <c r="E156" s="11">
        <v>22.208390999999999</v>
      </c>
      <c r="F156" s="11">
        <v>28.595189000000001</v>
      </c>
      <c r="G156" s="11">
        <v>22.208390999999999</v>
      </c>
      <c r="H156">
        <f t="shared" si="6"/>
        <v>1</v>
      </c>
      <c r="I156" t="str">
        <f t="shared" si="7"/>
        <v>PTC</v>
      </c>
      <c r="J156">
        <f t="shared" si="8"/>
        <v>1</v>
      </c>
    </row>
    <row r="157" spans="1:10" x14ac:dyDescent="0.2">
      <c r="A157" s="2">
        <v>6204</v>
      </c>
      <c r="B157" s="2" t="s">
        <v>525</v>
      </c>
      <c r="C157" s="11">
        <v>21.564719</v>
      </c>
      <c r="D157" s="11">
        <v>39.660001999999999</v>
      </c>
      <c r="E157" s="11">
        <v>22.010002</v>
      </c>
      <c r="F157" s="11">
        <v>28.534396999999998</v>
      </c>
      <c r="G157" s="11">
        <v>22.010002</v>
      </c>
      <c r="H157">
        <f t="shared" si="6"/>
        <v>0</v>
      </c>
      <c r="I157" t="str">
        <f t="shared" si="7"/>
        <v>PTC</v>
      </c>
      <c r="J157">
        <f t="shared" si="8"/>
        <v>1</v>
      </c>
    </row>
    <row r="158" spans="1:10" x14ac:dyDescent="0.2">
      <c r="A158" s="2">
        <v>6213</v>
      </c>
      <c r="B158" s="2" t="s">
        <v>526</v>
      </c>
      <c r="C158" s="11">
        <v>31.813424000000001</v>
      </c>
      <c r="D158" s="11">
        <v>41.725313999999997</v>
      </c>
      <c r="E158" s="11">
        <v>24.075313999999999</v>
      </c>
      <c r="F158" s="11">
        <v>30.078541000000001</v>
      </c>
      <c r="G158" s="11">
        <v>24.075313999999999</v>
      </c>
      <c r="H158">
        <f t="shared" si="6"/>
        <v>1</v>
      </c>
      <c r="I158" t="str">
        <f t="shared" si="7"/>
        <v>PTC</v>
      </c>
      <c r="J158">
        <f t="shared" si="8"/>
        <v>1</v>
      </c>
    </row>
    <row r="159" spans="1:10" x14ac:dyDescent="0.2">
      <c r="A159" s="2">
        <v>6248</v>
      </c>
      <c r="B159" s="2" t="s">
        <v>529</v>
      </c>
      <c r="C159" s="11">
        <v>25.480657999999998</v>
      </c>
      <c r="D159" s="11">
        <v>38.253884999999997</v>
      </c>
      <c r="E159" s="11">
        <v>20.603884999999998</v>
      </c>
      <c r="F159" s="11">
        <v>27.427271999999999</v>
      </c>
      <c r="G159" s="11">
        <v>20.603884999999998</v>
      </c>
      <c r="H159">
        <f t="shared" si="6"/>
        <v>1</v>
      </c>
      <c r="I159" t="str">
        <f t="shared" si="7"/>
        <v>PTC</v>
      </c>
      <c r="J159">
        <f t="shared" si="8"/>
        <v>1</v>
      </c>
    </row>
    <row r="160" spans="1:10" x14ac:dyDescent="0.2">
      <c r="A160" s="2">
        <v>6249</v>
      </c>
      <c r="B160" s="2" t="s">
        <v>531</v>
      </c>
      <c r="C160" s="11">
        <v>49.255048000000002</v>
      </c>
      <c r="D160" s="11">
        <v>38.023421999999997</v>
      </c>
      <c r="E160" s="11">
        <v>20.373422000000001</v>
      </c>
      <c r="F160" s="11">
        <v>27.597248</v>
      </c>
      <c r="G160" s="11">
        <v>20.373422000000001</v>
      </c>
      <c r="H160">
        <f t="shared" si="6"/>
        <v>1</v>
      </c>
      <c r="I160" t="str">
        <f t="shared" si="7"/>
        <v>PTC</v>
      </c>
      <c r="J160">
        <f t="shared" si="8"/>
        <v>1</v>
      </c>
    </row>
    <row r="161" spans="1:10" x14ac:dyDescent="0.2">
      <c r="A161" s="2">
        <v>6250</v>
      </c>
      <c r="B161" s="2" t="s">
        <v>533</v>
      </c>
      <c r="C161" s="11">
        <v>57.81174</v>
      </c>
      <c r="D161" s="11">
        <v>41.008443</v>
      </c>
      <c r="E161" s="11">
        <v>23.358443000000001</v>
      </c>
      <c r="F161" s="11">
        <v>29.568732000000001</v>
      </c>
      <c r="G161" s="11">
        <v>23.358443000000001</v>
      </c>
      <c r="H161">
        <f t="shared" si="6"/>
        <v>1</v>
      </c>
      <c r="I161" t="str">
        <f t="shared" si="7"/>
        <v>PTC</v>
      </c>
      <c r="J161">
        <f t="shared" si="8"/>
        <v>1</v>
      </c>
    </row>
    <row r="162" spans="1:10" x14ac:dyDescent="0.2">
      <c r="A162" s="2">
        <v>6254</v>
      </c>
      <c r="B162" s="2" t="s">
        <v>534</v>
      </c>
      <c r="C162" s="11">
        <v>24.526624999999999</v>
      </c>
      <c r="D162" s="11">
        <v>42.734355999999998</v>
      </c>
      <c r="E162" s="11">
        <v>25.084356</v>
      </c>
      <c r="F162" s="11">
        <v>30.677191000000001</v>
      </c>
      <c r="G162" s="11">
        <v>25.084356</v>
      </c>
      <c r="H162">
        <f t="shared" si="6"/>
        <v>0</v>
      </c>
      <c r="I162" t="str">
        <f t="shared" si="7"/>
        <v>PTC</v>
      </c>
      <c r="J162">
        <f t="shared" si="8"/>
        <v>1</v>
      </c>
    </row>
    <row r="163" spans="1:10" x14ac:dyDescent="0.2">
      <c r="A163" s="2">
        <v>6257</v>
      </c>
      <c r="B163" s="2" t="s">
        <v>536</v>
      </c>
      <c r="C163" s="11">
        <v>47.069932999999999</v>
      </c>
      <c r="D163" s="11">
        <v>39.551831</v>
      </c>
      <c r="E163" s="11">
        <v>21.901831000000001</v>
      </c>
      <c r="F163" s="11">
        <v>28.497282999999999</v>
      </c>
      <c r="G163" s="11">
        <v>21.901831000000001</v>
      </c>
      <c r="H163">
        <f t="shared" si="6"/>
        <v>1</v>
      </c>
      <c r="I163" t="str">
        <f t="shared" si="7"/>
        <v>PTC</v>
      </c>
      <c r="J163">
        <f t="shared" si="8"/>
        <v>1</v>
      </c>
    </row>
    <row r="164" spans="1:10" x14ac:dyDescent="0.2">
      <c r="A164" s="2">
        <v>6264</v>
      </c>
      <c r="B164" s="2" t="s">
        <v>538</v>
      </c>
      <c r="C164" s="11">
        <v>27.848064999999998</v>
      </c>
      <c r="D164" s="11">
        <v>47.745046000000002</v>
      </c>
      <c r="E164" s="11">
        <v>30.095046</v>
      </c>
      <c r="F164" s="11">
        <v>34.290967000000002</v>
      </c>
      <c r="G164" s="11">
        <v>30.095046</v>
      </c>
      <c r="H164">
        <f t="shared" si="6"/>
        <v>0</v>
      </c>
      <c r="I164" t="str">
        <f t="shared" si="7"/>
        <v>PTC</v>
      </c>
      <c r="J164">
        <f t="shared" si="8"/>
        <v>1</v>
      </c>
    </row>
    <row r="165" spans="1:10" x14ac:dyDescent="0.2">
      <c r="A165" s="2">
        <v>6469</v>
      </c>
      <c r="B165" s="2" t="s">
        <v>539</v>
      </c>
      <c r="C165" s="11">
        <v>22.31439</v>
      </c>
      <c r="D165" s="11">
        <v>44.534453999999997</v>
      </c>
      <c r="E165" s="11">
        <v>26.884454000000002</v>
      </c>
      <c r="F165" s="11">
        <v>31.955459999999999</v>
      </c>
      <c r="G165" s="11">
        <v>26.884454000000002</v>
      </c>
      <c r="H165">
        <f t="shared" si="6"/>
        <v>0</v>
      </c>
      <c r="I165" t="str">
        <f t="shared" si="7"/>
        <v>PTC</v>
      </c>
      <c r="J165">
        <f t="shared" si="8"/>
        <v>1</v>
      </c>
    </row>
    <row r="166" spans="1:10" x14ac:dyDescent="0.2">
      <c r="A166" s="2">
        <v>6481</v>
      </c>
      <c r="B166" s="2" t="s">
        <v>540</v>
      </c>
      <c r="C166" s="11">
        <v>34.379899999999999</v>
      </c>
      <c r="D166" s="11">
        <v>42.446995999999999</v>
      </c>
      <c r="E166" s="11">
        <v>24.796996</v>
      </c>
      <c r="F166" s="11">
        <v>29.860033999999999</v>
      </c>
      <c r="G166" s="11">
        <v>24.796996</v>
      </c>
      <c r="H166">
        <f t="shared" si="6"/>
        <v>1</v>
      </c>
      <c r="I166" t="str">
        <f t="shared" si="7"/>
        <v>PTC</v>
      </c>
      <c r="J166">
        <f t="shared" si="8"/>
        <v>1</v>
      </c>
    </row>
    <row r="167" spans="1:10" x14ac:dyDescent="0.2">
      <c r="A167" s="2">
        <v>6639</v>
      </c>
      <c r="B167" s="2" t="s">
        <v>544</v>
      </c>
      <c r="C167" s="11">
        <v>36.360118</v>
      </c>
      <c r="D167" s="11">
        <v>39.927962000000001</v>
      </c>
      <c r="E167" s="11">
        <v>22.277961999999999</v>
      </c>
      <c r="F167" s="11">
        <v>28.80029</v>
      </c>
      <c r="G167" s="11">
        <v>22.277961999999999</v>
      </c>
      <c r="H167">
        <f t="shared" si="6"/>
        <v>1</v>
      </c>
      <c r="I167" t="str">
        <f t="shared" si="7"/>
        <v>PTC</v>
      </c>
      <c r="J167">
        <f t="shared" si="8"/>
        <v>1</v>
      </c>
    </row>
    <row r="168" spans="1:10" x14ac:dyDescent="0.2">
      <c r="A168" s="2">
        <v>6641</v>
      </c>
      <c r="B168" s="2" t="s">
        <v>547</v>
      </c>
      <c r="C168" s="11">
        <v>38.663463</v>
      </c>
      <c r="D168" s="11">
        <v>39.081105999999998</v>
      </c>
      <c r="E168" s="11">
        <v>21.431106</v>
      </c>
      <c r="F168" s="11">
        <v>28.236912</v>
      </c>
      <c r="G168" s="11">
        <v>21.431106</v>
      </c>
      <c r="H168">
        <f t="shared" si="6"/>
        <v>1</v>
      </c>
      <c r="I168" t="str">
        <f t="shared" si="7"/>
        <v>PTC</v>
      </c>
      <c r="J168">
        <f t="shared" si="8"/>
        <v>1</v>
      </c>
    </row>
    <row r="169" spans="1:10" x14ac:dyDescent="0.2">
      <c r="A169" s="2">
        <v>6664</v>
      </c>
      <c r="B169" s="2" t="s">
        <v>549</v>
      </c>
      <c r="C169" s="11">
        <v>28.144037999999998</v>
      </c>
      <c r="D169" s="11">
        <v>42.734355999999998</v>
      </c>
      <c r="E169" s="11">
        <v>25.084356</v>
      </c>
      <c r="F169" s="11">
        <v>30.677191000000001</v>
      </c>
      <c r="G169" s="11">
        <v>25.084356</v>
      </c>
      <c r="H169">
        <f t="shared" si="6"/>
        <v>1</v>
      </c>
      <c r="I169" t="str">
        <f t="shared" si="7"/>
        <v>PTC</v>
      </c>
      <c r="J169">
        <f t="shared" si="8"/>
        <v>1</v>
      </c>
    </row>
    <row r="170" spans="1:10" x14ac:dyDescent="0.2">
      <c r="A170" s="2">
        <v>6761</v>
      </c>
      <c r="B170" s="2" t="s">
        <v>550</v>
      </c>
      <c r="C170" s="11">
        <v>29.349747000000001</v>
      </c>
      <c r="D170" s="11">
        <v>38.253884999999997</v>
      </c>
      <c r="E170" s="11">
        <v>20.603884999999998</v>
      </c>
      <c r="F170" s="11">
        <v>27.427271999999999</v>
      </c>
      <c r="G170" s="11">
        <v>20.603884999999998</v>
      </c>
      <c r="H170">
        <f t="shared" si="6"/>
        <v>1</v>
      </c>
      <c r="I170" t="str">
        <f t="shared" si="7"/>
        <v>PTC</v>
      </c>
      <c r="J170">
        <f t="shared" si="8"/>
        <v>1</v>
      </c>
    </row>
    <row r="171" spans="1:10" x14ac:dyDescent="0.2">
      <c r="A171" s="2">
        <v>6768</v>
      </c>
      <c r="B171" s="2" t="s">
        <v>553</v>
      </c>
      <c r="C171" s="11">
        <v>29.471395000000001</v>
      </c>
      <c r="D171" s="11">
        <v>53.809905999999998</v>
      </c>
      <c r="E171" s="11">
        <v>36.159905999999999</v>
      </c>
      <c r="F171" s="11">
        <v>37.597161</v>
      </c>
      <c r="G171" s="11">
        <v>36.159905999999999</v>
      </c>
      <c r="H171">
        <f t="shared" si="6"/>
        <v>0</v>
      </c>
      <c r="I171" t="str">
        <f t="shared" si="7"/>
        <v>PTC</v>
      </c>
      <c r="J171">
        <f t="shared" si="8"/>
        <v>1</v>
      </c>
    </row>
    <row r="172" spans="1:10" x14ac:dyDescent="0.2">
      <c r="A172" s="2">
        <v>6772</v>
      </c>
      <c r="B172" s="2" t="s">
        <v>557</v>
      </c>
      <c r="C172" s="11">
        <v>44.218639000000003</v>
      </c>
      <c r="D172" s="11">
        <v>35.078234999999999</v>
      </c>
      <c r="E172" s="11">
        <v>17.428235000000001</v>
      </c>
      <c r="F172" s="11">
        <v>25.276479999999999</v>
      </c>
      <c r="G172" s="11">
        <v>17.428235000000001</v>
      </c>
      <c r="H172">
        <f t="shared" si="6"/>
        <v>1</v>
      </c>
      <c r="I172" t="str">
        <f t="shared" si="7"/>
        <v>PTC</v>
      </c>
      <c r="J172">
        <f t="shared" si="8"/>
        <v>1</v>
      </c>
    </row>
    <row r="173" spans="1:10" x14ac:dyDescent="0.2">
      <c r="A173" s="2">
        <v>6823</v>
      </c>
      <c r="B173" s="2" t="s">
        <v>560</v>
      </c>
      <c r="C173" s="11">
        <v>30.684812000000001</v>
      </c>
      <c r="D173" s="11">
        <v>39.927962000000001</v>
      </c>
      <c r="E173" s="11">
        <v>22.277961999999999</v>
      </c>
      <c r="F173" s="11">
        <v>28.80029</v>
      </c>
      <c r="G173" s="11">
        <v>22.277961999999999</v>
      </c>
      <c r="H173">
        <f t="shared" si="6"/>
        <v>1</v>
      </c>
      <c r="I173" t="str">
        <f t="shared" si="7"/>
        <v>PTC</v>
      </c>
      <c r="J173">
        <f t="shared" si="8"/>
        <v>1</v>
      </c>
    </row>
    <row r="174" spans="1:10" x14ac:dyDescent="0.2">
      <c r="A174" s="2">
        <v>7030</v>
      </c>
      <c r="B174" s="2" t="s">
        <v>562</v>
      </c>
      <c r="C174" s="11">
        <v>28.350709999999999</v>
      </c>
      <c r="D174" s="11">
        <v>34.820492000000002</v>
      </c>
      <c r="E174" s="11">
        <v>17.170491999999999</v>
      </c>
      <c r="F174" s="11">
        <v>25.189378999999999</v>
      </c>
      <c r="G174" s="11">
        <v>17.170491999999999</v>
      </c>
      <c r="H174">
        <f t="shared" si="6"/>
        <v>1</v>
      </c>
      <c r="I174" t="str">
        <f t="shared" si="7"/>
        <v>PTC</v>
      </c>
      <c r="J174">
        <f t="shared" si="8"/>
        <v>1</v>
      </c>
    </row>
    <row r="175" spans="1:10" x14ac:dyDescent="0.2">
      <c r="A175" s="2">
        <v>7097</v>
      </c>
      <c r="B175" s="2" t="s">
        <v>564</v>
      </c>
      <c r="C175" s="11">
        <v>27.605789000000001</v>
      </c>
      <c r="D175" s="11">
        <v>35.762495999999999</v>
      </c>
      <c r="E175" s="11">
        <v>18.112496</v>
      </c>
      <c r="F175" s="11">
        <v>25.903037999999999</v>
      </c>
      <c r="G175" s="11">
        <v>18.112496</v>
      </c>
      <c r="H175">
        <f t="shared" si="6"/>
        <v>1</v>
      </c>
      <c r="I175" t="str">
        <f t="shared" si="7"/>
        <v>PTC</v>
      </c>
      <c r="J175">
        <f t="shared" si="8"/>
        <v>1</v>
      </c>
    </row>
    <row r="176" spans="1:10" x14ac:dyDescent="0.2">
      <c r="A176" s="2">
        <v>7213</v>
      </c>
      <c r="B176" s="2" t="s">
        <v>567</v>
      </c>
      <c r="C176" s="11">
        <v>59.613449000000003</v>
      </c>
      <c r="D176" s="11">
        <v>44.533489000000003</v>
      </c>
      <c r="E176" s="11">
        <v>26.883489000000001</v>
      </c>
      <c r="F176" s="11">
        <v>31.967022</v>
      </c>
      <c r="G176" s="11">
        <v>26.883489000000001</v>
      </c>
      <c r="H176">
        <f t="shared" si="6"/>
        <v>1</v>
      </c>
      <c r="I176" t="str">
        <f t="shared" si="7"/>
        <v>PTC</v>
      </c>
      <c r="J176">
        <f t="shared" si="8"/>
        <v>1</v>
      </c>
    </row>
    <row r="177" spans="1:10" x14ac:dyDescent="0.2">
      <c r="A177" s="2">
        <v>7343</v>
      </c>
      <c r="B177" s="2" t="s">
        <v>569</v>
      </c>
      <c r="C177" s="11">
        <v>36.869297000000003</v>
      </c>
      <c r="D177" s="11">
        <v>42.314418000000003</v>
      </c>
      <c r="E177" s="11">
        <v>24.664418000000001</v>
      </c>
      <c r="F177" s="11">
        <v>30.380402</v>
      </c>
      <c r="G177" s="11">
        <v>24.664418000000001</v>
      </c>
      <c r="H177">
        <f t="shared" si="6"/>
        <v>1</v>
      </c>
      <c r="I177" t="str">
        <f t="shared" si="7"/>
        <v>PTC</v>
      </c>
      <c r="J177">
        <f t="shared" si="8"/>
        <v>1</v>
      </c>
    </row>
    <row r="178" spans="1:10" x14ac:dyDescent="0.2">
      <c r="A178" s="2">
        <v>7504</v>
      </c>
      <c r="B178" s="2" t="s">
        <v>570</v>
      </c>
      <c r="C178" s="11">
        <v>19.288827999999999</v>
      </c>
      <c r="D178" s="11">
        <v>40.246721999999998</v>
      </c>
      <c r="E178" s="11">
        <v>22.596722</v>
      </c>
      <c r="F178" s="11">
        <v>28.816552000000001</v>
      </c>
      <c r="G178" s="11">
        <v>22.596722</v>
      </c>
      <c r="H178">
        <f t="shared" si="6"/>
        <v>0</v>
      </c>
      <c r="I178" t="str">
        <f t="shared" si="7"/>
        <v>PTC</v>
      </c>
      <c r="J178">
        <f t="shared" si="8"/>
        <v>1</v>
      </c>
    </row>
    <row r="179" spans="1:10" x14ac:dyDescent="0.2">
      <c r="A179" s="2">
        <v>7790</v>
      </c>
      <c r="B179" s="2" t="s">
        <v>572</v>
      </c>
      <c r="C179" s="11">
        <v>34.526980999999999</v>
      </c>
      <c r="D179" s="11">
        <v>36.918303000000002</v>
      </c>
      <c r="E179" s="11">
        <v>19.268303</v>
      </c>
      <c r="F179" s="11">
        <v>26.542987</v>
      </c>
      <c r="G179" s="11">
        <v>19.268303</v>
      </c>
      <c r="H179">
        <f t="shared" si="6"/>
        <v>1</v>
      </c>
      <c r="I179" t="str">
        <f t="shared" si="7"/>
        <v>PTC</v>
      </c>
      <c r="J179">
        <f t="shared" si="8"/>
        <v>1</v>
      </c>
    </row>
    <row r="180" spans="1:10" x14ac:dyDescent="0.2">
      <c r="A180" s="2">
        <v>7902</v>
      </c>
      <c r="B180" s="2" t="s">
        <v>575</v>
      </c>
      <c r="C180" s="11">
        <v>72.064370999999994</v>
      </c>
      <c r="D180" s="11">
        <v>38.991481999999998</v>
      </c>
      <c r="E180" s="11">
        <v>21.341481999999999</v>
      </c>
      <c r="F180" s="11">
        <v>28.194395</v>
      </c>
      <c r="G180" s="11">
        <v>21.341481999999999</v>
      </c>
      <c r="H180">
        <f t="shared" si="6"/>
        <v>1</v>
      </c>
      <c r="I180" t="str">
        <f t="shared" si="7"/>
        <v>PTC</v>
      </c>
      <c r="J180">
        <f t="shared" si="8"/>
        <v>1</v>
      </c>
    </row>
    <row r="181" spans="1:10" x14ac:dyDescent="0.2">
      <c r="A181" s="2">
        <v>8023</v>
      </c>
      <c r="B181" s="2" t="s">
        <v>576</v>
      </c>
      <c r="C181" s="11">
        <v>31.069471</v>
      </c>
      <c r="D181" s="11">
        <v>44.667782000000003</v>
      </c>
      <c r="E181" s="11">
        <v>27.017782</v>
      </c>
      <c r="F181" s="11">
        <v>32.048197000000002</v>
      </c>
      <c r="G181" s="11">
        <v>27.017782</v>
      </c>
      <c r="H181">
        <f t="shared" si="6"/>
        <v>1</v>
      </c>
      <c r="I181" t="str">
        <f t="shared" si="7"/>
        <v>PTC</v>
      </c>
      <c r="J181">
        <f t="shared" si="8"/>
        <v>1</v>
      </c>
    </row>
    <row r="182" spans="1:10" x14ac:dyDescent="0.2">
      <c r="A182" s="2">
        <v>8042</v>
      </c>
      <c r="B182" s="2" t="s">
        <v>578</v>
      </c>
      <c r="C182" s="11">
        <v>39.605367999999999</v>
      </c>
      <c r="D182" s="11">
        <v>38.213565000000003</v>
      </c>
      <c r="E182" s="11">
        <v>20.563565000000001</v>
      </c>
      <c r="F182" s="11">
        <v>27.737427</v>
      </c>
      <c r="G182" s="11">
        <v>20.563565000000001</v>
      </c>
      <c r="H182">
        <f t="shared" si="6"/>
        <v>1</v>
      </c>
      <c r="I182" t="str">
        <f t="shared" si="7"/>
        <v>PTC</v>
      </c>
      <c r="J182">
        <f t="shared" si="8"/>
        <v>1</v>
      </c>
    </row>
    <row r="183" spans="1:10" x14ac:dyDescent="0.2">
      <c r="A183" s="2">
        <v>8066</v>
      </c>
      <c r="B183" s="2" t="s">
        <v>580</v>
      </c>
      <c r="C183" s="11">
        <v>40.575029000000001</v>
      </c>
      <c r="D183" s="11">
        <v>38.633740000000003</v>
      </c>
      <c r="E183" s="11">
        <v>20.983740000000001</v>
      </c>
      <c r="F183" s="11">
        <v>27.788954</v>
      </c>
      <c r="G183" s="11">
        <v>20.983740000000001</v>
      </c>
      <c r="H183">
        <f t="shared" si="6"/>
        <v>1</v>
      </c>
      <c r="I183" t="str">
        <f t="shared" si="7"/>
        <v>PTC</v>
      </c>
      <c r="J183">
        <f t="shared" si="8"/>
        <v>1</v>
      </c>
    </row>
    <row r="184" spans="1:10" x14ac:dyDescent="0.2">
      <c r="A184" s="2">
        <v>8069</v>
      </c>
      <c r="B184" s="2" t="s">
        <v>583</v>
      </c>
      <c r="C184" s="11">
        <v>30.964886</v>
      </c>
      <c r="D184" s="11">
        <v>42.446995999999999</v>
      </c>
      <c r="E184" s="11">
        <v>24.796996</v>
      </c>
      <c r="F184" s="11">
        <v>29.860033999999999</v>
      </c>
      <c r="G184" s="11">
        <v>24.796996</v>
      </c>
      <c r="H184">
        <f t="shared" si="6"/>
        <v>1</v>
      </c>
      <c r="I184" t="str">
        <f t="shared" si="7"/>
        <v>PTC</v>
      </c>
      <c r="J184">
        <f t="shared" si="8"/>
        <v>1</v>
      </c>
    </row>
    <row r="185" spans="1:10" x14ac:dyDescent="0.2">
      <c r="A185" s="2">
        <v>8102</v>
      </c>
      <c r="B185" s="2" t="s">
        <v>584</v>
      </c>
      <c r="C185" s="11">
        <v>34.205179999999999</v>
      </c>
      <c r="D185" s="11">
        <v>44.436531000000002</v>
      </c>
      <c r="E185" s="11">
        <v>26.786531</v>
      </c>
      <c r="F185" s="11">
        <v>31.941209000000001</v>
      </c>
      <c r="G185" s="11">
        <v>26.786531</v>
      </c>
      <c r="H185">
        <f t="shared" si="6"/>
        <v>1</v>
      </c>
      <c r="I185" t="str">
        <f t="shared" si="7"/>
        <v>PTC</v>
      </c>
      <c r="J185">
        <f t="shared" si="8"/>
        <v>1</v>
      </c>
    </row>
    <row r="186" spans="1:10" x14ac:dyDescent="0.2">
      <c r="A186" s="2">
        <v>8219</v>
      </c>
      <c r="B186" s="2" t="s">
        <v>585</v>
      </c>
      <c r="C186" s="11">
        <v>32.250033000000002</v>
      </c>
      <c r="D186" s="11">
        <v>33.808939000000002</v>
      </c>
      <c r="E186" s="11">
        <v>16.158939</v>
      </c>
      <c r="F186" s="11">
        <v>24.361003</v>
      </c>
      <c r="G186" s="11">
        <v>16.158939</v>
      </c>
      <c r="H186">
        <f t="shared" si="6"/>
        <v>1</v>
      </c>
      <c r="I186" t="str">
        <f t="shared" si="7"/>
        <v>PTC</v>
      </c>
      <c r="J186">
        <f t="shared" si="8"/>
        <v>1</v>
      </c>
    </row>
    <row r="187" spans="1:10" x14ac:dyDescent="0.2">
      <c r="A187" s="2">
        <v>8222</v>
      </c>
      <c r="B187" s="2" t="s">
        <v>588</v>
      </c>
      <c r="C187" s="11">
        <v>36.153846999999999</v>
      </c>
      <c r="D187" s="11">
        <v>44.534453999999997</v>
      </c>
      <c r="E187" s="11">
        <v>26.884454000000002</v>
      </c>
      <c r="F187" s="11">
        <v>31.955459999999999</v>
      </c>
      <c r="G187" s="11">
        <v>26.884454000000002</v>
      </c>
      <c r="H187">
        <f t="shared" si="6"/>
        <v>1</v>
      </c>
      <c r="I187" t="str">
        <f t="shared" si="7"/>
        <v>PTC</v>
      </c>
      <c r="J187">
        <f t="shared" si="8"/>
        <v>1</v>
      </c>
    </row>
    <row r="188" spans="1:10" x14ac:dyDescent="0.2">
      <c r="A188" s="2">
        <v>8223</v>
      </c>
      <c r="B188" s="2" t="s">
        <v>589</v>
      </c>
      <c r="C188" s="11">
        <v>39.444949999999999</v>
      </c>
      <c r="D188" s="11">
        <v>32.565762999999997</v>
      </c>
      <c r="E188" s="11">
        <v>14.915763</v>
      </c>
      <c r="F188" s="11">
        <v>23.417337</v>
      </c>
      <c r="G188" s="11">
        <v>14.915763</v>
      </c>
      <c r="H188">
        <f t="shared" si="6"/>
        <v>1</v>
      </c>
      <c r="I188" t="str">
        <f t="shared" si="7"/>
        <v>PTC</v>
      </c>
      <c r="J188">
        <f t="shared" si="8"/>
        <v>1</v>
      </c>
    </row>
    <row r="189" spans="1:10" x14ac:dyDescent="0.2">
      <c r="A189" s="2">
        <v>8224</v>
      </c>
      <c r="B189" s="2" t="s">
        <v>593</v>
      </c>
      <c r="C189" s="11">
        <v>48.939582000000001</v>
      </c>
      <c r="D189" s="11">
        <v>35.486566000000003</v>
      </c>
      <c r="E189" s="11">
        <v>17.836566000000001</v>
      </c>
      <c r="F189" s="11">
        <v>25.325339</v>
      </c>
      <c r="G189" s="11">
        <v>17.836566000000001</v>
      </c>
      <c r="H189">
        <f t="shared" si="6"/>
        <v>1</v>
      </c>
      <c r="I189" t="str">
        <f t="shared" si="7"/>
        <v>PTC</v>
      </c>
      <c r="J189">
        <f t="shared" si="8"/>
        <v>1</v>
      </c>
    </row>
    <row r="190" spans="1:10" x14ac:dyDescent="0.2">
      <c r="A190" s="2">
        <v>8226</v>
      </c>
      <c r="B190" s="2" t="s">
        <v>598</v>
      </c>
      <c r="C190" s="11">
        <v>44.420203999999998</v>
      </c>
      <c r="D190" s="11">
        <v>49.810853999999999</v>
      </c>
      <c r="E190" s="11">
        <v>32.160854</v>
      </c>
      <c r="F190" s="11">
        <v>35.624687999999999</v>
      </c>
      <c r="G190" s="11">
        <v>32.160854</v>
      </c>
      <c r="H190">
        <f t="shared" si="6"/>
        <v>1</v>
      </c>
      <c r="I190" t="str">
        <f t="shared" si="7"/>
        <v>PTC</v>
      </c>
      <c r="J190">
        <f t="shared" si="8"/>
        <v>1</v>
      </c>
    </row>
    <row r="191" spans="1:10" x14ac:dyDescent="0.2">
      <c r="A191" s="2">
        <v>10143</v>
      </c>
      <c r="B191" s="2" t="s">
        <v>600</v>
      </c>
      <c r="C191" s="11">
        <v>25.308599000000001</v>
      </c>
      <c r="D191" s="11">
        <v>49.369450999999998</v>
      </c>
      <c r="E191" s="11">
        <v>31.719450999999999</v>
      </c>
      <c r="F191" s="11">
        <v>35.345118999999997</v>
      </c>
      <c r="G191" s="11">
        <v>31.719450999999999</v>
      </c>
      <c r="H191">
        <f t="shared" si="6"/>
        <v>0</v>
      </c>
      <c r="I191" t="str">
        <f t="shared" si="7"/>
        <v>PTC</v>
      </c>
      <c r="J191">
        <f t="shared" si="8"/>
        <v>1</v>
      </c>
    </row>
    <row r="192" spans="1:10" x14ac:dyDescent="0.2">
      <c r="A192" s="2">
        <v>10151</v>
      </c>
      <c r="B192" s="2" t="s">
        <v>604</v>
      </c>
      <c r="C192" s="11">
        <v>31.710591999999998</v>
      </c>
      <c r="D192" s="11">
        <v>47.160488999999998</v>
      </c>
      <c r="E192" s="11">
        <v>29.510489</v>
      </c>
      <c r="F192" s="11">
        <v>33.873632999999998</v>
      </c>
      <c r="G192" s="11">
        <v>29.510489</v>
      </c>
      <c r="H192">
        <f t="shared" si="6"/>
        <v>1</v>
      </c>
      <c r="I192" t="str">
        <f t="shared" si="7"/>
        <v>PTC</v>
      </c>
      <c r="J192">
        <f t="shared" si="8"/>
        <v>1</v>
      </c>
    </row>
    <row r="193" spans="1:10" x14ac:dyDescent="0.2">
      <c r="A193" s="2">
        <v>10603</v>
      </c>
      <c r="B193" s="2" t="s">
        <v>607</v>
      </c>
      <c r="C193" s="11">
        <v>33.864839000000003</v>
      </c>
      <c r="D193" s="11">
        <v>49.369450999999998</v>
      </c>
      <c r="E193" s="11">
        <v>31.719450999999999</v>
      </c>
      <c r="F193" s="11">
        <v>35.345118999999997</v>
      </c>
      <c r="G193" s="11">
        <v>31.719450999999999</v>
      </c>
      <c r="H193">
        <f t="shared" si="6"/>
        <v>1</v>
      </c>
      <c r="I193" t="str">
        <f t="shared" si="7"/>
        <v>PTC</v>
      </c>
      <c r="J193">
        <f t="shared" si="8"/>
        <v>1</v>
      </c>
    </row>
    <row r="194" spans="1:10" x14ac:dyDescent="0.2">
      <c r="A194" s="2">
        <v>10671</v>
      </c>
      <c r="B194" s="2" t="s">
        <v>609</v>
      </c>
      <c r="C194" s="11">
        <v>41.993839999999999</v>
      </c>
      <c r="D194" s="11">
        <v>35.078234999999999</v>
      </c>
      <c r="E194" s="11">
        <v>17.428235000000001</v>
      </c>
      <c r="F194" s="11">
        <v>25.276479999999999</v>
      </c>
      <c r="G194" s="11">
        <v>17.428235000000001</v>
      </c>
      <c r="H194">
        <f t="shared" si="6"/>
        <v>1</v>
      </c>
      <c r="I194" t="str">
        <f t="shared" si="7"/>
        <v>PTC</v>
      </c>
      <c r="J194">
        <f t="shared" si="8"/>
        <v>1</v>
      </c>
    </row>
    <row r="195" spans="1:10" x14ac:dyDescent="0.2">
      <c r="A195" s="2">
        <v>50611</v>
      </c>
      <c r="B195" s="2" t="s">
        <v>612</v>
      </c>
      <c r="C195" s="11">
        <v>43.354655000000001</v>
      </c>
      <c r="D195" s="11">
        <v>49.369450999999998</v>
      </c>
      <c r="E195" s="11">
        <v>31.719450999999999</v>
      </c>
      <c r="F195" s="11">
        <v>35.345118999999997</v>
      </c>
      <c r="G195" s="11">
        <v>31.719450999999999</v>
      </c>
      <c r="H195">
        <f t="shared" ref="H195:H211" si="9">IF(G195&lt;C195,1,0)</f>
        <v>1</v>
      </c>
      <c r="I195" t="str">
        <f t="shared" ref="I195:I211" si="10">IF(G195=E195,"PTC","ITC")</f>
        <v>PTC</v>
      </c>
      <c r="J195">
        <f t="shared" ref="J195:J211" si="11">IF(G195=E195,1,0)</f>
        <v>1</v>
      </c>
    </row>
    <row r="196" spans="1:10" x14ac:dyDescent="0.2">
      <c r="A196" s="2">
        <v>50776</v>
      </c>
      <c r="B196" s="2" t="s">
        <v>615</v>
      </c>
      <c r="C196" s="11">
        <v>58.558346999999998</v>
      </c>
      <c r="D196" s="11">
        <v>49.369450999999998</v>
      </c>
      <c r="E196" s="11">
        <v>31.719450999999999</v>
      </c>
      <c r="F196" s="11">
        <v>35.345118999999997</v>
      </c>
      <c r="G196" s="11">
        <v>31.719450999999999</v>
      </c>
      <c r="H196">
        <f t="shared" si="9"/>
        <v>1</v>
      </c>
      <c r="I196" t="str">
        <f t="shared" si="10"/>
        <v>PTC</v>
      </c>
      <c r="J196">
        <f t="shared" si="11"/>
        <v>1</v>
      </c>
    </row>
    <row r="197" spans="1:10" x14ac:dyDescent="0.2">
      <c r="A197" s="2">
        <v>50974</v>
      </c>
      <c r="B197" s="2" t="s">
        <v>685</v>
      </c>
      <c r="C197" s="11">
        <v>36.269731999999998</v>
      </c>
      <c r="D197" s="11">
        <v>49.369450999999998</v>
      </c>
      <c r="E197" s="11">
        <v>31.719450999999999</v>
      </c>
      <c r="F197" s="11">
        <v>35.345118999999997</v>
      </c>
      <c r="G197" s="11">
        <v>31.719450999999999</v>
      </c>
      <c r="H197">
        <f t="shared" si="9"/>
        <v>1</v>
      </c>
      <c r="I197" t="str">
        <f t="shared" si="10"/>
        <v>PTC</v>
      </c>
      <c r="J197">
        <f t="shared" si="11"/>
        <v>1</v>
      </c>
    </row>
    <row r="198" spans="1:10" x14ac:dyDescent="0.2">
      <c r="A198" s="2">
        <v>55076</v>
      </c>
      <c r="B198" s="2" t="s">
        <v>620</v>
      </c>
      <c r="C198" s="11">
        <v>40.876255</v>
      </c>
      <c r="D198" s="11">
        <v>38.366115000000001</v>
      </c>
      <c r="E198" s="11">
        <v>20.716114999999999</v>
      </c>
      <c r="F198" s="11">
        <v>27.76304</v>
      </c>
      <c r="G198" s="11">
        <v>20.716114999999999</v>
      </c>
      <c r="H198">
        <f t="shared" si="9"/>
        <v>1</v>
      </c>
      <c r="I198" t="str">
        <f t="shared" si="10"/>
        <v>PTC</v>
      </c>
      <c r="J198">
        <f t="shared" si="11"/>
        <v>1</v>
      </c>
    </row>
    <row r="199" spans="1:10" x14ac:dyDescent="0.2">
      <c r="A199" s="2">
        <v>55749</v>
      </c>
      <c r="B199" s="2" t="s">
        <v>623</v>
      </c>
      <c r="C199" s="11">
        <v>36.113191999999998</v>
      </c>
      <c r="D199" s="11">
        <v>48.365777000000001</v>
      </c>
      <c r="E199" s="11">
        <v>30.715776999999999</v>
      </c>
      <c r="F199" s="11">
        <v>34.704217999999997</v>
      </c>
      <c r="G199" s="11">
        <v>30.715776999999999</v>
      </c>
      <c r="H199">
        <f t="shared" si="9"/>
        <v>1</v>
      </c>
      <c r="I199" t="str">
        <f t="shared" si="10"/>
        <v>PTC</v>
      </c>
      <c r="J199">
        <f t="shared" si="11"/>
        <v>1</v>
      </c>
    </row>
    <row r="200" spans="1:10" x14ac:dyDescent="0.2">
      <c r="A200" s="2">
        <v>55856</v>
      </c>
      <c r="B200" s="2" t="s">
        <v>629</v>
      </c>
      <c r="C200" s="11">
        <v>20.472259000000001</v>
      </c>
      <c r="D200" s="11">
        <v>42.130307999999999</v>
      </c>
      <c r="E200" s="11">
        <v>24.480308000000001</v>
      </c>
      <c r="F200" s="11">
        <v>30.213885999999999</v>
      </c>
      <c r="G200" s="11">
        <v>24.480308000000001</v>
      </c>
      <c r="H200">
        <f t="shared" si="9"/>
        <v>0</v>
      </c>
      <c r="I200" t="str">
        <f t="shared" si="10"/>
        <v>PTC</v>
      </c>
      <c r="J200">
        <f t="shared" si="11"/>
        <v>1</v>
      </c>
    </row>
    <row r="201" spans="1:10" x14ac:dyDescent="0.2">
      <c r="A201" s="2">
        <v>56068</v>
      </c>
      <c r="B201" s="2" t="s">
        <v>632</v>
      </c>
      <c r="C201" s="11">
        <v>33.589384000000003</v>
      </c>
      <c r="D201" s="11">
        <v>45.864358000000003</v>
      </c>
      <c r="E201" s="11">
        <v>28.214358000000001</v>
      </c>
      <c r="F201" s="11">
        <v>32.780012999999997</v>
      </c>
      <c r="G201" s="11">
        <v>28.214358000000001</v>
      </c>
      <c r="H201">
        <f t="shared" si="9"/>
        <v>1</v>
      </c>
      <c r="I201" t="str">
        <f t="shared" si="10"/>
        <v>PTC</v>
      </c>
      <c r="J201">
        <f t="shared" si="11"/>
        <v>1</v>
      </c>
    </row>
    <row r="202" spans="1:10" x14ac:dyDescent="0.2">
      <c r="A202" s="2">
        <v>56224</v>
      </c>
      <c r="B202" s="2" t="s">
        <v>633</v>
      </c>
      <c r="C202" s="11">
        <v>46.971739999999997</v>
      </c>
      <c r="D202" s="11">
        <v>35.486566000000003</v>
      </c>
      <c r="E202" s="11">
        <v>17.836566000000001</v>
      </c>
      <c r="F202" s="11">
        <v>25.325339</v>
      </c>
      <c r="G202" s="11">
        <v>17.836566000000001</v>
      </c>
      <c r="H202">
        <f t="shared" si="9"/>
        <v>1</v>
      </c>
      <c r="I202" t="str">
        <f t="shared" si="10"/>
        <v>PTC</v>
      </c>
      <c r="J202">
        <f t="shared" si="11"/>
        <v>1</v>
      </c>
    </row>
    <row r="203" spans="1:10" x14ac:dyDescent="0.2">
      <c r="A203" s="2">
        <v>56456</v>
      </c>
      <c r="B203" s="2" t="s">
        <v>636</v>
      </c>
      <c r="C203" s="11">
        <v>32.148300999999996</v>
      </c>
      <c r="D203" s="11">
        <v>39.031545999999999</v>
      </c>
      <c r="E203" s="11">
        <v>21.381546</v>
      </c>
      <c r="F203" s="11">
        <v>28.205196999999998</v>
      </c>
      <c r="G203" s="11">
        <v>21.381546</v>
      </c>
      <c r="H203">
        <f t="shared" si="9"/>
        <v>1</v>
      </c>
      <c r="I203" t="str">
        <f t="shared" si="10"/>
        <v>PTC</v>
      </c>
      <c r="J203">
        <f t="shared" si="11"/>
        <v>1</v>
      </c>
    </row>
    <row r="204" spans="1:10" x14ac:dyDescent="0.2">
      <c r="A204" s="2">
        <v>56564</v>
      </c>
      <c r="B204" s="2" t="s">
        <v>640</v>
      </c>
      <c r="C204" s="11">
        <v>32.240124000000002</v>
      </c>
      <c r="D204" s="11">
        <v>39.031545999999999</v>
      </c>
      <c r="E204" s="11">
        <v>21.381546</v>
      </c>
      <c r="F204" s="11">
        <v>28.205196999999998</v>
      </c>
      <c r="G204" s="11">
        <v>21.381546</v>
      </c>
      <c r="H204">
        <f t="shared" si="9"/>
        <v>1</v>
      </c>
      <c r="I204" t="str">
        <f t="shared" si="10"/>
        <v>PTC</v>
      </c>
      <c r="J204">
        <f t="shared" si="11"/>
        <v>1</v>
      </c>
    </row>
    <row r="205" spans="1:10" x14ac:dyDescent="0.2">
      <c r="A205" s="2">
        <v>56609</v>
      </c>
      <c r="B205" s="2" t="s">
        <v>642</v>
      </c>
      <c r="C205" s="11">
        <v>16.641513</v>
      </c>
      <c r="D205" s="11">
        <v>40.977310000000003</v>
      </c>
      <c r="E205" s="11">
        <v>23.327310000000001</v>
      </c>
      <c r="F205" s="11">
        <v>29.284092000000001</v>
      </c>
      <c r="G205" s="11">
        <v>23.327310000000001</v>
      </c>
      <c r="H205">
        <f t="shared" si="9"/>
        <v>0</v>
      </c>
      <c r="I205" t="str">
        <f t="shared" si="10"/>
        <v>PTC</v>
      </c>
      <c r="J205">
        <f t="shared" si="11"/>
        <v>1</v>
      </c>
    </row>
    <row r="206" spans="1:10" x14ac:dyDescent="0.2">
      <c r="A206" s="2">
        <v>56611</v>
      </c>
      <c r="B206" s="2" t="s">
        <v>643</v>
      </c>
      <c r="C206" s="11">
        <v>29.052415</v>
      </c>
      <c r="D206" s="11">
        <v>34.820492000000002</v>
      </c>
      <c r="E206" s="11">
        <v>17.170491999999999</v>
      </c>
      <c r="F206" s="11">
        <v>25.189378999999999</v>
      </c>
      <c r="G206" s="11">
        <v>17.170491999999999</v>
      </c>
      <c r="H206">
        <f t="shared" si="9"/>
        <v>1</v>
      </c>
      <c r="I206" t="str">
        <f t="shared" si="10"/>
        <v>PTC</v>
      </c>
      <c r="J206">
        <f t="shared" si="11"/>
        <v>1</v>
      </c>
    </row>
    <row r="207" spans="1:10" x14ac:dyDescent="0.2">
      <c r="A207" s="2">
        <v>56671</v>
      </c>
      <c r="B207" s="2" t="s">
        <v>647</v>
      </c>
      <c r="C207" s="11">
        <v>28.931253000000002</v>
      </c>
      <c r="D207" s="11">
        <v>47.400253999999997</v>
      </c>
      <c r="E207" s="11">
        <v>29.750254000000002</v>
      </c>
      <c r="F207" s="11">
        <v>34.027070000000002</v>
      </c>
      <c r="G207" s="11">
        <v>29.750254000000002</v>
      </c>
      <c r="H207">
        <f t="shared" si="9"/>
        <v>0</v>
      </c>
      <c r="I207" t="str">
        <f t="shared" si="10"/>
        <v>PTC</v>
      </c>
      <c r="J207">
        <f t="shared" si="11"/>
        <v>1</v>
      </c>
    </row>
    <row r="208" spans="1:10" x14ac:dyDescent="0.2">
      <c r="A208" s="2">
        <v>56786</v>
      </c>
      <c r="B208" s="2" t="s">
        <v>650</v>
      </c>
      <c r="C208" s="11">
        <v>101.38656</v>
      </c>
      <c r="D208" s="11">
        <v>46.240783999999998</v>
      </c>
      <c r="E208" s="11">
        <v>28.590783999999999</v>
      </c>
      <c r="F208" s="11">
        <v>33.247131000000003</v>
      </c>
      <c r="G208" s="11">
        <v>28.590783999999999</v>
      </c>
      <c r="H208">
        <f t="shared" si="9"/>
        <v>1</v>
      </c>
      <c r="I208" t="str">
        <f t="shared" si="10"/>
        <v>PTC</v>
      </c>
      <c r="J208">
        <f t="shared" si="11"/>
        <v>1</v>
      </c>
    </row>
    <row r="209" spans="1:10" x14ac:dyDescent="0.2">
      <c r="A209" s="2">
        <v>56808</v>
      </c>
      <c r="B209" s="2" t="s">
        <v>652</v>
      </c>
      <c r="C209" s="11">
        <v>50.011966000000001</v>
      </c>
      <c r="D209" s="11">
        <v>42.336025999999997</v>
      </c>
      <c r="E209" s="11">
        <v>24.686025999999998</v>
      </c>
      <c r="F209" s="11">
        <v>30.585104000000001</v>
      </c>
      <c r="G209" s="11">
        <v>24.686025999999998</v>
      </c>
      <c r="H209">
        <f t="shared" si="9"/>
        <v>1</v>
      </c>
      <c r="I209" t="str">
        <f t="shared" si="10"/>
        <v>PTC</v>
      </c>
      <c r="J209">
        <f t="shared" si="11"/>
        <v>1</v>
      </c>
    </row>
    <row r="210" spans="1:10" x14ac:dyDescent="0.2">
      <c r="A210" t="s">
        <v>654</v>
      </c>
      <c r="B210" s="2" t="s">
        <v>686</v>
      </c>
      <c r="C210" s="12">
        <v>27.673002212794</v>
      </c>
      <c r="D210" s="11">
        <v>40.977310000000003</v>
      </c>
      <c r="E210" s="11">
        <v>23.327310000000001</v>
      </c>
      <c r="F210" s="11">
        <v>29.284092000000001</v>
      </c>
      <c r="G210" s="11">
        <v>23.327310000000001</v>
      </c>
      <c r="H210">
        <f t="shared" si="9"/>
        <v>1</v>
      </c>
      <c r="I210" t="str">
        <f t="shared" si="10"/>
        <v>PTC</v>
      </c>
      <c r="J210">
        <f t="shared" si="11"/>
        <v>1</v>
      </c>
    </row>
    <row r="211" spans="1:10" x14ac:dyDescent="0.2">
      <c r="A211" t="s">
        <v>657</v>
      </c>
      <c r="B211" t="s">
        <v>658</v>
      </c>
      <c r="C211" s="12">
        <v>31.921332822760206</v>
      </c>
      <c r="D211" s="12">
        <v>47.021648999999996</v>
      </c>
      <c r="E211" s="12">
        <v>29.371649000000001</v>
      </c>
      <c r="F211" s="12">
        <v>33.778491000000002</v>
      </c>
      <c r="G211" s="12">
        <v>29.371649000000001</v>
      </c>
      <c r="H211">
        <f t="shared" si="9"/>
        <v>1</v>
      </c>
      <c r="I211" t="str">
        <f t="shared" si="10"/>
        <v>PTC</v>
      </c>
      <c r="J211">
        <f t="shared" si="11"/>
        <v>1</v>
      </c>
    </row>
    <row r="212" spans="1:10" x14ac:dyDescent="0.2">
      <c r="H212">
        <f>SUM(H2:H211)</f>
        <v>190</v>
      </c>
      <c r="J212">
        <f>SUM(J2:J211)</f>
        <v>210</v>
      </c>
    </row>
  </sheetData>
  <autoFilter ref="A1:J1" xr:uid="{8A0230CC-F800-F449-9B5F-3D6672C41D7E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A1255-DCFD-0B47-9A52-F33DA011C578}">
  <dimension ref="A1:J212"/>
  <sheetViews>
    <sheetView workbookViewId="0">
      <selection activeCell="C1" sqref="C1"/>
    </sheetView>
  </sheetViews>
  <sheetFormatPr baseColWidth="10" defaultRowHeight="16" x14ac:dyDescent="0.2"/>
  <cols>
    <col min="1" max="1" width="17.33203125" bestFit="1" customWidth="1"/>
    <col min="2" max="2" width="35.5" bestFit="1" customWidth="1"/>
    <col min="3" max="3" width="38.83203125" style="12" bestFit="1" customWidth="1"/>
    <col min="4" max="4" width="25.1640625" style="12" bestFit="1" customWidth="1"/>
    <col min="5" max="6" width="11.6640625" style="12" bestFit="1" customWidth="1"/>
    <col min="7" max="7" width="21.5" style="12" bestFit="1" customWidth="1"/>
    <col min="8" max="8" width="25.1640625" bestFit="1" customWidth="1"/>
  </cols>
  <sheetData>
    <row r="1" spans="1:10" x14ac:dyDescent="0.2">
      <c r="A1" s="1" t="s">
        <v>0</v>
      </c>
      <c r="B1" s="1" t="s">
        <v>1</v>
      </c>
      <c r="C1" s="10" t="s">
        <v>710</v>
      </c>
      <c r="D1" s="10" t="s">
        <v>717</v>
      </c>
      <c r="E1" s="10" t="s">
        <v>687</v>
      </c>
      <c r="F1" s="10" t="s">
        <v>688</v>
      </c>
      <c r="G1" s="10" t="s">
        <v>692</v>
      </c>
      <c r="H1" s="1" t="s">
        <v>693</v>
      </c>
      <c r="I1" s="1" t="s">
        <v>691</v>
      </c>
      <c r="J1" s="1" t="s">
        <v>719</v>
      </c>
    </row>
    <row r="2" spans="1:10" x14ac:dyDescent="0.2">
      <c r="A2" s="2">
        <v>3</v>
      </c>
      <c r="B2" s="2" t="s">
        <v>9</v>
      </c>
      <c r="C2" s="11">
        <v>46.630944</v>
      </c>
      <c r="D2" s="11">
        <v>50.667323000000003</v>
      </c>
      <c r="E2" s="11">
        <v>32.447322999999997</v>
      </c>
      <c r="F2" s="11">
        <v>36.344710999999997</v>
      </c>
      <c r="G2" s="11">
        <v>32.447322999999997</v>
      </c>
      <c r="H2">
        <f>IF(G2&lt;C2,1,0)</f>
        <v>1</v>
      </c>
      <c r="I2" t="str">
        <f>IF(G2=E2,"PTC")</f>
        <v>PTC</v>
      </c>
      <c r="J2">
        <f>IF(I2="PTC",1,0)</f>
        <v>1</v>
      </c>
    </row>
    <row r="3" spans="1:10" x14ac:dyDescent="0.2">
      <c r="A3" s="2">
        <v>26</v>
      </c>
      <c r="B3" s="2" t="s">
        <v>16</v>
      </c>
      <c r="C3" s="11">
        <v>57.174304999999997</v>
      </c>
      <c r="D3" s="11">
        <v>46.941980000000001</v>
      </c>
      <c r="E3" s="11">
        <v>28.721979999999999</v>
      </c>
      <c r="F3" s="11">
        <v>33.676081000000003</v>
      </c>
      <c r="G3" s="11">
        <v>28.721979999999999</v>
      </c>
      <c r="H3">
        <f t="shared" ref="H3:H66" si="0">IF(G3&lt;C3,1,0)</f>
        <v>1</v>
      </c>
      <c r="I3" t="str">
        <f t="shared" ref="I3:I66" si="1">IF(G3=E3,"PTC")</f>
        <v>PTC</v>
      </c>
      <c r="J3">
        <f t="shared" ref="J3:J66" si="2">IF(I3="PTC",1,0)</f>
        <v>1</v>
      </c>
    </row>
    <row r="4" spans="1:10" x14ac:dyDescent="0.2">
      <c r="A4" s="2">
        <v>59</v>
      </c>
      <c r="B4" s="2" t="s">
        <v>19</v>
      </c>
      <c r="C4" s="11">
        <v>34.888522000000002</v>
      </c>
      <c r="D4" s="11">
        <v>32.265687</v>
      </c>
      <c r="E4" s="11">
        <v>14.045686999999999</v>
      </c>
      <c r="F4" s="11">
        <v>22.950475999999998</v>
      </c>
      <c r="G4" s="11">
        <v>14.045686999999999</v>
      </c>
      <c r="H4">
        <f t="shared" si="0"/>
        <v>1</v>
      </c>
      <c r="I4" t="str">
        <f t="shared" si="1"/>
        <v>PTC</v>
      </c>
      <c r="J4">
        <f t="shared" si="2"/>
        <v>1</v>
      </c>
    </row>
    <row r="5" spans="1:10" x14ac:dyDescent="0.2">
      <c r="A5" s="2">
        <v>60</v>
      </c>
      <c r="B5" s="2" t="s">
        <v>26</v>
      </c>
      <c r="C5" s="11">
        <v>38.604322000000003</v>
      </c>
      <c r="D5" s="11">
        <v>32.594335999999998</v>
      </c>
      <c r="E5" s="11">
        <v>14.374336</v>
      </c>
      <c r="F5" s="11">
        <v>23.202712999999999</v>
      </c>
      <c r="G5" s="11">
        <v>14.374336</v>
      </c>
      <c r="H5">
        <f t="shared" si="0"/>
        <v>1</v>
      </c>
      <c r="I5" t="str">
        <f t="shared" si="1"/>
        <v>PTC</v>
      </c>
      <c r="J5">
        <f t="shared" si="2"/>
        <v>1</v>
      </c>
    </row>
    <row r="6" spans="1:10" x14ac:dyDescent="0.2">
      <c r="A6" s="2">
        <v>108</v>
      </c>
      <c r="B6" s="2" t="s">
        <v>30</v>
      </c>
      <c r="C6" s="11">
        <v>27.042224000000001</v>
      </c>
      <c r="D6" s="11">
        <v>35.330463999999999</v>
      </c>
      <c r="E6" s="11">
        <v>17.110464</v>
      </c>
      <c r="F6" s="11">
        <v>25.122857</v>
      </c>
      <c r="G6" s="11">
        <v>17.110464</v>
      </c>
      <c r="H6">
        <f t="shared" si="0"/>
        <v>1</v>
      </c>
      <c r="I6" t="str">
        <f t="shared" si="1"/>
        <v>PTC</v>
      </c>
      <c r="J6">
        <f t="shared" si="2"/>
        <v>1</v>
      </c>
    </row>
    <row r="7" spans="1:10" x14ac:dyDescent="0.2">
      <c r="A7" s="2">
        <v>113</v>
      </c>
      <c r="B7" s="2" t="s">
        <v>35</v>
      </c>
      <c r="C7" s="11">
        <v>36.137680000000003</v>
      </c>
      <c r="D7" s="11">
        <v>43.721618999999997</v>
      </c>
      <c r="E7" s="11">
        <v>25.501619000000002</v>
      </c>
      <c r="F7" s="11">
        <v>31.084724999999999</v>
      </c>
      <c r="G7" s="11">
        <v>25.501619000000002</v>
      </c>
      <c r="H7">
        <f t="shared" si="0"/>
        <v>1</v>
      </c>
      <c r="I7" t="str">
        <f t="shared" si="1"/>
        <v>PTC</v>
      </c>
      <c r="J7">
        <f t="shared" si="2"/>
        <v>1</v>
      </c>
    </row>
    <row r="8" spans="1:10" x14ac:dyDescent="0.2">
      <c r="A8" s="2">
        <v>130</v>
      </c>
      <c r="B8" s="2" t="s">
        <v>41</v>
      </c>
      <c r="C8" s="11">
        <v>40.853217000000001</v>
      </c>
      <c r="D8" s="11">
        <v>60.416826</v>
      </c>
      <c r="E8" s="11">
        <v>42.196826000000001</v>
      </c>
      <c r="F8" s="11">
        <v>43.144350000000003</v>
      </c>
      <c r="G8" s="11">
        <v>42.196826000000001</v>
      </c>
      <c r="H8">
        <f t="shared" si="0"/>
        <v>0</v>
      </c>
      <c r="I8" t="str">
        <f t="shared" si="1"/>
        <v>PTC</v>
      </c>
      <c r="J8">
        <f t="shared" si="2"/>
        <v>1</v>
      </c>
    </row>
    <row r="9" spans="1:10" x14ac:dyDescent="0.2">
      <c r="A9" s="2">
        <v>136</v>
      </c>
      <c r="B9" s="2" t="s">
        <v>47</v>
      </c>
      <c r="C9" s="11">
        <v>34.829185000000003</v>
      </c>
      <c r="D9" s="11">
        <v>61.470623000000003</v>
      </c>
      <c r="E9" s="11">
        <v>43.250622999999997</v>
      </c>
      <c r="F9" s="11">
        <v>43.758747</v>
      </c>
      <c r="G9" s="11">
        <v>43.250622999999997</v>
      </c>
      <c r="H9">
        <f t="shared" si="0"/>
        <v>0</v>
      </c>
      <c r="I9" t="str">
        <f t="shared" si="1"/>
        <v>PTC</v>
      </c>
      <c r="J9">
        <f t="shared" si="2"/>
        <v>1</v>
      </c>
    </row>
    <row r="10" spans="1:10" x14ac:dyDescent="0.2">
      <c r="A10" s="2">
        <v>160</v>
      </c>
      <c r="B10" s="2" t="s">
        <v>52</v>
      </c>
      <c r="C10" s="11">
        <v>41.631756000000003</v>
      </c>
      <c r="D10" s="11">
        <v>43.501703999999997</v>
      </c>
      <c r="E10" s="11">
        <v>25.281704000000001</v>
      </c>
      <c r="F10" s="11">
        <v>30.923013000000001</v>
      </c>
      <c r="G10" s="11">
        <v>25.281704000000001</v>
      </c>
      <c r="H10">
        <f t="shared" si="0"/>
        <v>1</v>
      </c>
      <c r="I10" t="str">
        <f t="shared" si="1"/>
        <v>PTC</v>
      </c>
      <c r="J10">
        <f t="shared" si="2"/>
        <v>1</v>
      </c>
    </row>
    <row r="11" spans="1:10" x14ac:dyDescent="0.2">
      <c r="A11" s="2">
        <v>165</v>
      </c>
      <c r="B11" s="2" t="s">
        <v>57</v>
      </c>
      <c r="C11" s="11">
        <v>34.023944</v>
      </c>
      <c r="D11" s="11">
        <v>32.988585999999998</v>
      </c>
      <c r="E11" s="11">
        <v>14.768586000000001</v>
      </c>
      <c r="F11" s="11">
        <v>23.581726</v>
      </c>
      <c r="G11" s="11">
        <v>14.768586000000001</v>
      </c>
      <c r="H11">
        <f t="shared" si="0"/>
        <v>1</v>
      </c>
      <c r="I11" t="str">
        <f t="shared" si="1"/>
        <v>PTC</v>
      </c>
      <c r="J11">
        <f t="shared" si="2"/>
        <v>1</v>
      </c>
    </row>
    <row r="12" spans="1:10" x14ac:dyDescent="0.2">
      <c r="A12" s="2">
        <v>298</v>
      </c>
      <c r="B12" s="2" t="s">
        <v>62</v>
      </c>
      <c r="C12" s="11">
        <v>40.365343000000003</v>
      </c>
      <c r="D12" s="11">
        <v>31.579695999999998</v>
      </c>
      <c r="E12" s="11">
        <v>13.359696</v>
      </c>
      <c r="F12" s="11">
        <v>22.650745000000001</v>
      </c>
      <c r="G12" s="11">
        <v>13.359696</v>
      </c>
      <c r="H12">
        <f t="shared" si="0"/>
        <v>1</v>
      </c>
      <c r="I12" t="str">
        <f t="shared" si="1"/>
        <v>PTC</v>
      </c>
      <c r="J12">
        <f t="shared" si="2"/>
        <v>1</v>
      </c>
    </row>
    <row r="13" spans="1:10" x14ac:dyDescent="0.2">
      <c r="A13" s="2">
        <v>470</v>
      </c>
      <c r="B13" s="2" t="s">
        <v>67</v>
      </c>
      <c r="C13" s="11">
        <v>24.685960000000001</v>
      </c>
      <c r="D13" s="11">
        <v>35.727093000000004</v>
      </c>
      <c r="E13" s="11">
        <v>17.507093000000001</v>
      </c>
      <c r="F13" s="11">
        <v>25.358001000000002</v>
      </c>
      <c r="G13" s="11">
        <v>17.507093000000001</v>
      </c>
      <c r="H13">
        <f t="shared" si="0"/>
        <v>1</v>
      </c>
      <c r="I13" t="str">
        <f t="shared" si="1"/>
        <v>PTC</v>
      </c>
      <c r="J13">
        <f t="shared" si="2"/>
        <v>1</v>
      </c>
    </row>
    <row r="14" spans="1:10" x14ac:dyDescent="0.2">
      <c r="A14" s="2">
        <v>525</v>
      </c>
      <c r="B14" s="2" t="s">
        <v>73</v>
      </c>
      <c r="C14" s="11">
        <v>32.222093999999998</v>
      </c>
      <c r="D14" s="11">
        <v>38.509672000000002</v>
      </c>
      <c r="E14" s="11">
        <v>20.289671999999999</v>
      </c>
      <c r="F14" s="11">
        <v>27.258272000000002</v>
      </c>
      <c r="G14" s="11">
        <v>20.289671999999999</v>
      </c>
      <c r="H14">
        <f t="shared" si="0"/>
        <v>1</v>
      </c>
      <c r="I14" t="str">
        <f t="shared" si="1"/>
        <v>PTC</v>
      </c>
      <c r="J14">
        <f t="shared" si="2"/>
        <v>1</v>
      </c>
    </row>
    <row r="15" spans="1:10" x14ac:dyDescent="0.2">
      <c r="A15" s="2">
        <v>564</v>
      </c>
      <c r="B15" s="2" t="s">
        <v>77</v>
      </c>
      <c r="C15" s="11">
        <v>40.227125000000001</v>
      </c>
      <c r="D15" s="11">
        <v>60.964697999999999</v>
      </c>
      <c r="E15" s="11">
        <v>42.744698</v>
      </c>
      <c r="F15" s="11">
        <v>43.350017000000001</v>
      </c>
      <c r="G15" s="11">
        <v>42.744698</v>
      </c>
      <c r="H15">
        <f t="shared" si="0"/>
        <v>0</v>
      </c>
      <c r="I15" t="str">
        <f t="shared" si="1"/>
        <v>PTC</v>
      </c>
      <c r="J15">
        <f t="shared" si="2"/>
        <v>1</v>
      </c>
    </row>
    <row r="16" spans="1:10" x14ac:dyDescent="0.2">
      <c r="A16" s="2">
        <v>594</v>
      </c>
      <c r="B16" s="2" t="s">
        <v>81</v>
      </c>
      <c r="C16" s="11">
        <v>89.943393999999998</v>
      </c>
      <c r="D16" s="11">
        <v>49.826613999999999</v>
      </c>
      <c r="E16" s="11">
        <v>31.606614</v>
      </c>
      <c r="F16" s="11">
        <v>34.894368999999998</v>
      </c>
      <c r="G16" s="11">
        <v>31.606614</v>
      </c>
      <c r="H16">
        <f t="shared" si="0"/>
        <v>1</v>
      </c>
      <c r="I16" t="str">
        <f t="shared" si="1"/>
        <v>PTC</v>
      </c>
      <c r="J16">
        <f t="shared" si="2"/>
        <v>1</v>
      </c>
    </row>
    <row r="17" spans="1:10" x14ac:dyDescent="0.2">
      <c r="A17" s="2">
        <v>602</v>
      </c>
      <c r="B17" s="2" t="s">
        <v>87</v>
      </c>
      <c r="C17" s="11">
        <v>53.846383000000003</v>
      </c>
      <c r="D17" s="11">
        <v>53.636121000000003</v>
      </c>
      <c r="E17" s="11">
        <v>35.416120999999997</v>
      </c>
      <c r="F17" s="11">
        <v>37.589139000000003</v>
      </c>
      <c r="G17" s="11">
        <v>35.416120999999997</v>
      </c>
      <c r="H17">
        <f t="shared" si="0"/>
        <v>1</v>
      </c>
      <c r="I17" t="str">
        <f t="shared" si="1"/>
        <v>PTC</v>
      </c>
      <c r="J17">
        <f t="shared" si="2"/>
        <v>1</v>
      </c>
    </row>
    <row r="18" spans="1:10" x14ac:dyDescent="0.2">
      <c r="A18" s="2">
        <v>628</v>
      </c>
      <c r="B18" s="2" t="s">
        <v>91</v>
      </c>
      <c r="C18" s="11">
        <v>53.816296999999999</v>
      </c>
      <c r="D18" s="11">
        <v>60.932583000000001</v>
      </c>
      <c r="E18" s="11">
        <v>42.712583000000002</v>
      </c>
      <c r="F18" s="11">
        <v>43.359079000000001</v>
      </c>
      <c r="G18" s="11">
        <v>42.712583000000002</v>
      </c>
      <c r="H18">
        <f t="shared" si="0"/>
        <v>1</v>
      </c>
      <c r="I18" t="str">
        <f t="shared" si="1"/>
        <v>PTC</v>
      </c>
      <c r="J18">
        <f t="shared" si="2"/>
        <v>1</v>
      </c>
    </row>
    <row r="19" spans="1:10" x14ac:dyDescent="0.2">
      <c r="A19" s="2">
        <v>645</v>
      </c>
      <c r="B19" s="2" t="s">
        <v>96</v>
      </c>
      <c r="C19" s="11">
        <v>49.381936000000003</v>
      </c>
      <c r="D19" s="11">
        <v>58.849806000000001</v>
      </c>
      <c r="E19" s="11">
        <v>40.629806000000002</v>
      </c>
      <c r="F19" s="11">
        <v>41.882683</v>
      </c>
      <c r="G19" s="11">
        <v>40.629806000000002</v>
      </c>
      <c r="H19">
        <f t="shared" si="0"/>
        <v>1</v>
      </c>
      <c r="I19" t="str">
        <f t="shared" si="1"/>
        <v>PTC</v>
      </c>
      <c r="J19">
        <f t="shared" si="2"/>
        <v>1</v>
      </c>
    </row>
    <row r="20" spans="1:10" x14ac:dyDescent="0.2">
      <c r="A20" s="2">
        <v>667</v>
      </c>
      <c r="B20" s="2" t="s">
        <v>101</v>
      </c>
      <c r="C20" s="11">
        <v>63.234768000000003</v>
      </c>
      <c r="D20" s="11">
        <v>58.849806000000001</v>
      </c>
      <c r="E20" s="11">
        <v>40.629806000000002</v>
      </c>
      <c r="F20" s="11">
        <v>41.882683</v>
      </c>
      <c r="G20" s="11">
        <v>40.629806000000002</v>
      </c>
      <c r="H20">
        <f t="shared" si="0"/>
        <v>1</v>
      </c>
      <c r="I20" t="str">
        <f t="shared" si="1"/>
        <v>PTC</v>
      </c>
      <c r="J20">
        <f t="shared" si="2"/>
        <v>1</v>
      </c>
    </row>
    <row r="21" spans="1:10" x14ac:dyDescent="0.2">
      <c r="A21" s="2">
        <v>703</v>
      </c>
      <c r="B21" s="2" t="s">
        <v>104</v>
      </c>
      <c r="C21" s="11">
        <v>44.422303999999997</v>
      </c>
      <c r="D21" s="11">
        <v>53.611513000000002</v>
      </c>
      <c r="E21" s="11">
        <v>35.391513000000003</v>
      </c>
      <c r="F21" s="11">
        <v>38.235902000000003</v>
      </c>
      <c r="G21" s="11">
        <v>35.391513000000003</v>
      </c>
      <c r="H21">
        <f t="shared" si="0"/>
        <v>1</v>
      </c>
      <c r="I21" t="str">
        <f t="shared" si="1"/>
        <v>PTC</v>
      </c>
      <c r="J21">
        <f t="shared" si="2"/>
        <v>1</v>
      </c>
    </row>
    <row r="22" spans="1:10" x14ac:dyDescent="0.2">
      <c r="A22" s="2">
        <v>856</v>
      </c>
      <c r="B22" s="2" t="s">
        <v>109</v>
      </c>
      <c r="C22" s="11">
        <v>30.847318999999999</v>
      </c>
      <c r="D22" s="11">
        <v>38.412174</v>
      </c>
      <c r="E22" s="11">
        <v>20.192174000000001</v>
      </c>
      <c r="F22" s="11">
        <v>27.313938</v>
      </c>
      <c r="G22" s="11">
        <v>20.192174000000001</v>
      </c>
      <c r="H22">
        <f t="shared" si="0"/>
        <v>1</v>
      </c>
      <c r="I22" t="str">
        <f t="shared" si="1"/>
        <v>PTC</v>
      </c>
      <c r="J22">
        <f t="shared" si="2"/>
        <v>1</v>
      </c>
    </row>
    <row r="23" spans="1:10" x14ac:dyDescent="0.2">
      <c r="A23" s="2">
        <v>876</v>
      </c>
      <c r="B23" s="2" t="s">
        <v>115</v>
      </c>
      <c r="C23" s="11">
        <v>38.444926000000002</v>
      </c>
      <c r="D23" s="11">
        <v>38.140782999999999</v>
      </c>
      <c r="E23" s="11">
        <v>19.920783</v>
      </c>
      <c r="F23" s="11">
        <v>27.197042</v>
      </c>
      <c r="G23" s="11">
        <v>19.920783</v>
      </c>
      <c r="H23">
        <f t="shared" si="0"/>
        <v>1</v>
      </c>
      <c r="I23" t="str">
        <f t="shared" si="1"/>
        <v>PTC</v>
      </c>
      <c r="J23">
        <f t="shared" si="2"/>
        <v>1</v>
      </c>
    </row>
    <row r="24" spans="1:10" x14ac:dyDescent="0.2">
      <c r="A24" s="2">
        <v>879</v>
      </c>
      <c r="B24" s="2" t="s">
        <v>118</v>
      </c>
      <c r="C24" s="11">
        <v>47.104281999999998</v>
      </c>
      <c r="D24" s="11">
        <v>38.412174</v>
      </c>
      <c r="E24" s="11">
        <v>20.192174000000001</v>
      </c>
      <c r="F24" s="11">
        <v>27.313938</v>
      </c>
      <c r="G24" s="11">
        <v>20.192174000000001</v>
      </c>
      <c r="H24">
        <f t="shared" si="0"/>
        <v>1</v>
      </c>
      <c r="I24" t="str">
        <f t="shared" si="1"/>
        <v>PTC</v>
      </c>
      <c r="J24">
        <f t="shared" si="2"/>
        <v>1</v>
      </c>
    </row>
    <row r="25" spans="1:10" x14ac:dyDescent="0.2">
      <c r="A25" s="2">
        <v>883</v>
      </c>
      <c r="B25" s="2" t="s">
        <v>122</v>
      </c>
      <c r="C25" s="11">
        <v>34.541629</v>
      </c>
      <c r="D25" s="11">
        <v>39.161352999999998</v>
      </c>
      <c r="E25" s="11">
        <v>20.941352999999999</v>
      </c>
      <c r="F25" s="11">
        <v>27.702034999999999</v>
      </c>
      <c r="G25" s="11">
        <v>20.941352999999999</v>
      </c>
      <c r="H25">
        <f t="shared" si="0"/>
        <v>1</v>
      </c>
      <c r="I25" t="str">
        <f t="shared" si="1"/>
        <v>PTC</v>
      </c>
      <c r="J25">
        <f t="shared" si="2"/>
        <v>1</v>
      </c>
    </row>
    <row r="26" spans="1:10" x14ac:dyDescent="0.2">
      <c r="A26" s="2">
        <v>884</v>
      </c>
      <c r="B26" s="2" t="s">
        <v>125</v>
      </c>
      <c r="C26" s="11">
        <v>56.732467</v>
      </c>
      <c r="D26" s="11">
        <v>39.342348000000001</v>
      </c>
      <c r="E26" s="11">
        <v>21.122347999999999</v>
      </c>
      <c r="F26" s="11">
        <v>27.789293000000001</v>
      </c>
      <c r="G26" s="11">
        <v>21.122347999999999</v>
      </c>
      <c r="H26">
        <f t="shared" si="0"/>
        <v>1</v>
      </c>
      <c r="I26" t="str">
        <f t="shared" si="1"/>
        <v>PTC</v>
      </c>
      <c r="J26">
        <f t="shared" si="2"/>
        <v>1</v>
      </c>
    </row>
    <row r="27" spans="1:10" x14ac:dyDescent="0.2">
      <c r="A27" s="2">
        <v>887</v>
      </c>
      <c r="B27" s="2" t="s">
        <v>127</v>
      </c>
      <c r="C27" s="11">
        <v>34.814216999999999</v>
      </c>
      <c r="D27" s="11">
        <v>38.123444999999997</v>
      </c>
      <c r="E27" s="11">
        <v>19.903445000000001</v>
      </c>
      <c r="F27" s="11">
        <v>27.081883999999999</v>
      </c>
      <c r="G27" s="11">
        <v>19.903445000000001</v>
      </c>
      <c r="H27">
        <f t="shared" si="0"/>
        <v>1</v>
      </c>
      <c r="I27" t="str">
        <f t="shared" si="1"/>
        <v>PTC</v>
      </c>
      <c r="J27">
        <f t="shared" si="2"/>
        <v>1</v>
      </c>
    </row>
    <row r="28" spans="1:10" x14ac:dyDescent="0.2">
      <c r="A28" s="2">
        <v>889</v>
      </c>
      <c r="B28" s="2" t="s">
        <v>132</v>
      </c>
      <c r="C28" s="11">
        <v>33.580415000000002</v>
      </c>
      <c r="D28" s="11">
        <v>38.201166000000001</v>
      </c>
      <c r="E28" s="11">
        <v>19.981166000000002</v>
      </c>
      <c r="F28" s="11">
        <v>27.14207</v>
      </c>
      <c r="G28" s="11">
        <v>19.981166000000002</v>
      </c>
      <c r="H28">
        <f t="shared" si="0"/>
        <v>1</v>
      </c>
      <c r="I28" t="str">
        <f t="shared" si="1"/>
        <v>PTC</v>
      </c>
      <c r="J28">
        <f t="shared" si="2"/>
        <v>1</v>
      </c>
    </row>
    <row r="29" spans="1:10" x14ac:dyDescent="0.2">
      <c r="A29" s="2">
        <v>963</v>
      </c>
      <c r="B29" s="2" t="s">
        <v>135</v>
      </c>
      <c r="C29" s="11">
        <v>44.479312</v>
      </c>
      <c r="D29" s="11">
        <v>37.801723000000003</v>
      </c>
      <c r="E29" s="11">
        <v>19.581723</v>
      </c>
      <c r="F29" s="11">
        <v>26.924212000000001</v>
      </c>
      <c r="G29" s="11">
        <v>19.581723</v>
      </c>
      <c r="H29">
        <f t="shared" si="0"/>
        <v>1</v>
      </c>
      <c r="I29" t="str">
        <f t="shared" si="1"/>
        <v>PTC</v>
      </c>
      <c r="J29">
        <f t="shared" si="2"/>
        <v>1</v>
      </c>
    </row>
    <row r="30" spans="1:10" x14ac:dyDescent="0.2">
      <c r="A30" s="2">
        <v>976</v>
      </c>
      <c r="B30" s="2" t="s">
        <v>139</v>
      </c>
      <c r="C30" s="11">
        <v>33.078299999999999</v>
      </c>
      <c r="D30" s="11">
        <v>37.279420000000002</v>
      </c>
      <c r="E30" s="11">
        <v>19.059419999999999</v>
      </c>
      <c r="F30" s="11">
        <v>26.525057</v>
      </c>
      <c r="G30" s="11">
        <v>19.059419999999999</v>
      </c>
      <c r="H30">
        <f t="shared" si="0"/>
        <v>1</v>
      </c>
      <c r="I30" t="str">
        <f t="shared" si="1"/>
        <v>PTC</v>
      </c>
      <c r="J30">
        <f t="shared" si="2"/>
        <v>1</v>
      </c>
    </row>
    <row r="31" spans="1:10" x14ac:dyDescent="0.2">
      <c r="A31" s="2">
        <v>983</v>
      </c>
      <c r="B31" s="2" t="s">
        <v>143</v>
      </c>
      <c r="C31" s="11">
        <v>48.079124999999998</v>
      </c>
      <c r="D31" s="11">
        <v>42.854354999999998</v>
      </c>
      <c r="E31" s="11">
        <v>24.634354999999999</v>
      </c>
      <c r="F31" s="11">
        <v>30.472456000000001</v>
      </c>
      <c r="G31" s="11">
        <v>24.634354999999999</v>
      </c>
      <c r="H31">
        <f t="shared" si="0"/>
        <v>1</v>
      </c>
      <c r="I31" t="str">
        <f t="shared" si="1"/>
        <v>PTC</v>
      </c>
      <c r="J31">
        <f t="shared" si="2"/>
        <v>1</v>
      </c>
    </row>
    <row r="32" spans="1:10" x14ac:dyDescent="0.2">
      <c r="A32" s="2">
        <v>994</v>
      </c>
      <c r="B32" s="2" t="s">
        <v>148</v>
      </c>
      <c r="C32" s="11">
        <v>31.637495999999999</v>
      </c>
      <c r="D32" s="11">
        <v>43.163105999999999</v>
      </c>
      <c r="E32" s="11">
        <v>24.943106</v>
      </c>
      <c r="F32" s="11">
        <v>30.703433</v>
      </c>
      <c r="G32" s="11">
        <v>24.943106</v>
      </c>
      <c r="H32">
        <f t="shared" si="0"/>
        <v>1</v>
      </c>
      <c r="I32" t="str">
        <f t="shared" si="1"/>
        <v>PTC</v>
      </c>
      <c r="J32">
        <f t="shared" si="2"/>
        <v>1</v>
      </c>
    </row>
    <row r="33" spans="1:10" x14ac:dyDescent="0.2">
      <c r="A33" s="2">
        <v>997</v>
      </c>
      <c r="B33" s="2" t="s">
        <v>152</v>
      </c>
      <c r="C33" s="11">
        <v>42.917768000000002</v>
      </c>
      <c r="D33" s="11">
        <v>38.473396000000001</v>
      </c>
      <c r="E33" s="11">
        <v>20.253395999999999</v>
      </c>
      <c r="F33" s="11">
        <v>27.480104999999998</v>
      </c>
      <c r="G33" s="11">
        <v>20.253395999999999</v>
      </c>
      <c r="H33">
        <f t="shared" si="0"/>
        <v>1</v>
      </c>
      <c r="I33" t="str">
        <f t="shared" si="1"/>
        <v>PTC</v>
      </c>
      <c r="J33">
        <f t="shared" si="2"/>
        <v>1</v>
      </c>
    </row>
    <row r="34" spans="1:10" x14ac:dyDescent="0.2">
      <c r="A34" s="2">
        <v>1001</v>
      </c>
      <c r="B34" s="2" t="s">
        <v>156</v>
      </c>
      <c r="C34" s="11">
        <v>40.718657</v>
      </c>
      <c r="D34" s="11">
        <v>39.300749000000003</v>
      </c>
      <c r="E34" s="11">
        <v>21.080749000000001</v>
      </c>
      <c r="F34" s="11">
        <v>28.021087999999999</v>
      </c>
      <c r="G34" s="11">
        <v>21.080749000000001</v>
      </c>
      <c r="H34">
        <f t="shared" si="0"/>
        <v>1</v>
      </c>
      <c r="I34" t="str">
        <f t="shared" si="1"/>
        <v>PTC</v>
      </c>
      <c r="J34">
        <f t="shared" si="2"/>
        <v>1</v>
      </c>
    </row>
    <row r="35" spans="1:10" x14ac:dyDescent="0.2">
      <c r="A35" s="2">
        <v>1012</v>
      </c>
      <c r="B35" s="2" t="s">
        <v>159</v>
      </c>
      <c r="C35" s="11">
        <v>46.221473000000003</v>
      </c>
      <c r="D35" s="11">
        <v>42.599504000000003</v>
      </c>
      <c r="E35" s="11">
        <v>24.379504000000001</v>
      </c>
      <c r="F35" s="11">
        <v>30.253706000000001</v>
      </c>
      <c r="G35" s="11">
        <v>24.379504000000001</v>
      </c>
      <c r="H35">
        <f t="shared" si="0"/>
        <v>1</v>
      </c>
      <c r="I35" t="str">
        <f t="shared" si="1"/>
        <v>PTC</v>
      </c>
      <c r="J35">
        <f t="shared" si="2"/>
        <v>1</v>
      </c>
    </row>
    <row r="36" spans="1:10" x14ac:dyDescent="0.2">
      <c r="A36" s="2">
        <v>1040</v>
      </c>
      <c r="B36" s="2" t="s">
        <v>163</v>
      </c>
      <c r="C36" s="11">
        <v>143.84677199999999</v>
      </c>
      <c r="D36" s="11">
        <v>40.741826000000003</v>
      </c>
      <c r="E36" s="11">
        <v>22.521826000000001</v>
      </c>
      <c r="F36" s="11">
        <v>28.913364000000001</v>
      </c>
      <c r="G36" s="11">
        <v>22.521826000000001</v>
      </c>
      <c r="H36">
        <f t="shared" si="0"/>
        <v>1</v>
      </c>
      <c r="I36" t="str">
        <f t="shared" si="1"/>
        <v>PTC</v>
      </c>
      <c r="J36">
        <f t="shared" si="2"/>
        <v>1</v>
      </c>
    </row>
    <row r="37" spans="1:10" x14ac:dyDescent="0.2">
      <c r="A37" s="2">
        <v>1047</v>
      </c>
      <c r="B37" s="2" t="s">
        <v>166</v>
      </c>
      <c r="C37" s="11">
        <v>40.580387999999999</v>
      </c>
      <c r="D37" s="11">
        <v>35.911011000000002</v>
      </c>
      <c r="E37" s="11">
        <v>17.691011</v>
      </c>
      <c r="F37" s="11">
        <v>25.545280999999999</v>
      </c>
      <c r="G37" s="11">
        <v>17.691011</v>
      </c>
      <c r="H37">
        <f t="shared" si="0"/>
        <v>1</v>
      </c>
      <c r="I37" t="str">
        <f t="shared" si="1"/>
        <v>PTC</v>
      </c>
      <c r="J37">
        <f t="shared" si="2"/>
        <v>1</v>
      </c>
    </row>
    <row r="38" spans="1:10" x14ac:dyDescent="0.2">
      <c r="A38" s="2">
        <v>1073</v>
      </c>
      <c r="B38" s="2" t="s">
        <v>170</v>
      </c>
      <c r="C38" s="11">
        <v>81.423336000000006</v>
      </c>
      <c r="D38" s="11">
        <v>33.195577999999998</v>
      </c>
      <c r="E38" s="11">
        <v>14.975578000000001</v>
      </c>
      <c r="F38" s="11">
        <v>23.707951000000001</v>
      </c>
      <c r="G38" s="11">
        <v>14.975578000000001</v>
      </c>
      <c r="H38">
        <f t="shared" si="0"/>
        <v>1</v>
      </c>
      <c r="I38" t="str">
        <f t="shared" si="1"/>
        <v>PTC</v>
      </c>
      <c r="J38">
        <f t="shared" si="2"/>
        <v>1</v>
      </c>
    </row>
    <row r="39" spans="1:10" x14ac:dyDescent="0.2">
      <c r="A39" s="2">
        <v>1082</v>
      </c>
      <c r="B39" s="2" t="s">
        <v>172</v>
      </c>
      <c r="C39" s="11">
        <v>24.706779000000001</v>
      </c>
      <c r="D39" s="11">
        <v>34.310904000000001</v>
      </c>
      <c r="E39" s="11">
        <v>16.090903999999998</v>
      </c>
      <c r="F39" s="11">
        <v>24.396736000000001</v>
      </c>
      <c r="G39" s="11">
        <v>16.090903999999998</v>
      </c>
      <c r="H39">
        <f t="shared" si="0"/>
        <v>1</v>
      </c>
      <c r="I39" t="str">
        <f t="shared" si="1"/>
        <v>PTC</v>
      </c>
      <c r="J39">
        <f t="shared" si="2"/>
        <v>1</v>
      </c>
    </row>
    <row r="40" spans="1:10" x14ac:dyDescent="0.2">
      <c r="A40" s="2">
        <v>1091</v>
      </c>
      <c r="B40" s="2" t="s">
        <v>176</v>
      </c>
      <c r="C40" s="11">
        <v>33.420098000000003</v>
      </c>
      <c r="D40" s="11">
        <v>34.560606999999997</v>
      </c>
      <c r="E40" s="11">
        <v>16.340606999999999</v>
      </c>
      <c r="F40" s="11">
        <v>24.517218</v>
      </c>
      <c r="G40" s="11">
        <v>16.340606999999999</v>
      </c>
      <c r="H40">
        <f t="shared" si="0"/>
        <v>1</v>
      </c>
      <c r="I40" t="str">
        <f t="shared" si="1"/>
        <v>PTC</v>
      </c>
      <c r="J40">
        <f t="shared" si="2"/>
        <v>1</v>
      </c>
    </row>
    <row r="41" spans="1:10" x14ac:dyDescent="0.2">
      <c r="A41" s="2">
        <v>1104</v>
      </c>
      <c r="B41" s="2" t="s">
        <v>179</v>
      </c>
      <c r="C41" s="11">
        <v>30.306182</v>
      </c>
      <c r="D41" s="11">
        <v>33.631805</v>
      </c>
      <c r="E41" s="11">
        <v>15.411804999999999</v>
      </c>
      <c r="F41" s="11">
        <v>23.967929999999999</v>
      </c>
      <c r="G41" s="11">
        <v>15.411804999999999</v>
      </c>
      <c r="H41">
        <f t="shared" si="0"/>
        <v>1</v>
      </c>
      <c r="I41" t="str">
        <f t="shared" si="1"/>
        <v>PTC</v>
      </c>
      <c r="J41">
        <f t="shared" si="2"/>
        <v>1</v>
      </c>
    </row>
    <row r="42" spans="1:10" x14ac:dyDescent="0.2">
      <c r="A42" s="2">
        <v>1167</v>
      </c>
      <c r="B42" s="2" t="s">
        <v>181</v>
      </c>
      <c r="C42" s="11">
        <v>42.514836000000003</v>
      </c>
      <c r="D42" s="11">
        <v>33.631805</v>
      </c>
      <c r="E42" s="11">
        <v>15.411804999999999</v>
      </c>
      <c r="F42" s="11">
        <v>23.967929999999999</v>
      </c>
      <c r="G42" s="11">
        <v>15.411804999999999</v>
      </c>
      <c r="H42">
        <f t="shared" si="0"/>
        <v>1</v>
      </c>
      <c r="I42" t="str">
        <f t="shared" si="1"/>
        <v>PTC</v>
      </c>
      <c r="J42">
        <f t="shared" si="2"/>
        <v>1</v>
      </c>
    </row>
    <row r="43" spans="1:10" x14ac:dyDescent="0.2">
      <c r="A43" s="2">
        <v>1241</v>
      </c>
      <c r="B43" s="2" t="s">
        <v>185</v>
      </c>
      <c r="C43" s="11">
        <v>32.692362000000003</v>
      </c>
      <c r="D43" s="11">
        <v>33.482514999999999</v>
      </c>
      <c r="E43" s="11">
        <v>15.262515</v>
      </c>
      <c r="F43" s="11">
        <v>23.832965000000002</v>
      </c>
      <c r="G43" s="11">
        <v>15.262515</v>
      </c>
      <c r="H43">
        <f t="shared" si="0"/>
        <v>1</v>
      </c>
      <c r="I43" t="str">
        <f t="shared" si="1"/>
        <v>PTC</v>
      </c>
      <c r="J43">
        <f t="shared" si="2"/>
        <v>1</v>
      </c>
    </row>
    <row r="44" spans="1:10" x14ac:dyDescent="0.2">
      <c r="A44" s="2">
        <v>1250</v>
      </c>
      <c r="B44" s="2" t="s">
        <v>187</v>
      </c>
      <c r="C44" s="11">
        <v>29.506238</v>
      </c>
      <c r="D44" s="11">
        <v>33.500051999999997</v>
      </c>
      <c r="E44" s="11">
        <v>15.280052</v>
      </c>
      <c r="F44" s="11">
        <v>23.807086000000002</v>
      </c>
      <c r="G44" s="11">
        <v>15.280052</v>
      </c>
      <c r="H44">
        <f t="shared" si="0"/>
        <v>1</v>
      </c>
      <c r="I44" t="str">
        <f t="shared" si="1"/>
        <v>PTC</v>
      </c>
      <c r="J44">
        <f t="shared" si="2"/>
        <v>1</v>
      </c>
    </row>
    <row r="45" spans="1:10" x14ac:dyDescent="0.2">
      <c r="A45" s="2">
        <v>1355</v>
      </c>
      <c r="B45" s="2" t="s">
        <v>190</v>
      </c>
      <c r="C45" s="11">
        <v>42.896835000000003</v>
      </c>
      <c r="D45" s="11">
        <v>46.836638000000001</v>
      </c>
      <c r="E45" s="11">
        <v>28.616637999999998</v>
      </c>
      <c r="F45" s="11">
        <v>33.251427999999997</v>
      </c>
      <c r="G45" s="11">
        <v>28.616637999999998</v>
      </c>
      <c r="H45">
        <f t="shared" si="0"/>
        <v>1</v>
      </c>
      <c r="I45" t="str">
        <f t="shared" si="1"/>
        <v>PTC</v>
      </c>
      <c r="J45">
        <f t="shared" si="2"/>
        <v>1</v>
      </c>
    </row>
    <row r="46" spans="1:10" x14ac:dyDescent="0.2">
      <c r="A46" s="2">
        <v>1356</v>
      </c>
      <c r="B46" s="2" t="s">
        <v>195</v>
      </c>
      <c r="C46" s="11">
        <v>33.498063999999999</v>
      </c>
      <c r="D46" s="11">
        <v>48.657895000000003</v>
      </c>
      <c r="E46" s="11">
        <v>30.437895000000001</v>
      </c>
      <c r="F46" s="11">
        <v>34.639079000000002</v>
      </c>
      <c r="G46" s="11">
        <v>30.437895000000001</v>
      </c>
      <c r="H46">
        <f t="shared" si="0"/>
        <v>1</v>
      </c>
      <c r="I46" t="str">
        <f t="shared" si="1"/>
        <v>PTC</v>
      </c>
      <c r="J46">
        <f t="shared" si="2"/>
        <v>1</v>
      </c>
    </row>
    <row r="47" spans="1:10" x14ac:dyDescent="0.2">
      <c r="A47" s="2">
        <v>1364</v>
      </c>
      <c r="B47" s="2" t="s">
        <v>198</v>
      </c>
      <c r="C47" s="11">
        <v>38.308691000000003</v>
      </c>
      <c r="D47" s="11">
        <v>48.177584000000003</v>
      </c>
      <c r="E47" s="11">
        <v>29.957584000000001</v>
      </c>
      <c r="F47" s="11">
        <v>34.278956000000001</v>
      </c>
      <c r="G47" s="11">
        <v>29.957584000000001</v>
      </c>
      <c r="H47">
        <f t="shared" si="0"/>
        <v>1</v>
      </c>
      <c r="I47" t="str">
        <f t="shared" si="1"/>
        <v>PTC</v>
      </c>
      <c r="J47">
        <f t="shared" si="2"/>
        <v>1</v>
      </c>
    </row>
    <row r="48" spans="1:10" x14ac:dyDescent="0.2">
      <c r="A48" s="2">
        <v>1379</v>
      </c>
      <c r="B48" s="2" t="s">
        <v>201</v>
      </c>
      <c r="C48" s="11">
        <v>41.879401000000001</v>
      </c>
      <c r="D48" s="11">
        <v>44.536729000000001</v>
      </c>
      <c r="E48" s="11">
        <v>26.316728999999999</v>
      </c>
      <c r="F48" s="11">
        <v>31.710557000000001</v>
      </c>
      <c r="G48" s="11">
        <v>26.316728999999999</v>
      </c>
      <c r="H48">
        <f t="shared" si="0"/>
        <v>1</v>
      </c>
      <c r="I48" t="str">
        <f t="shared" si="1"/>
        <v>PTC</v>
      </c>
      <c r="J48">
        <f t="shared" si="2"/>
        <v>1</v>
      </c>
    </row>
    <row r="49" spans="1:10" x14ac:dyDescent="0.2">
      <c r="A49" s="2">
        <v>1384</v>
      </c>
      <c r="B49" s="2" t="s">
        <v>207</v>
      </c>
      <c r="C49" s="11">
        <v>73.921529000000007</v>
      </c>
      <c r="D49" s="11">
        <v>42.392676999999999</v>
      </c>
      <c r="E49" s="11">
        <v>24.172677</v>
      </c>
      <c r="F49" s="11">
        <v>30.172663</v>
      </c>
      <c r="G49" s="11">
        <v>24.172677</v>
      </c>
      <c r="H49">
        <f t="shared" si="0"/>
        <v>1</v>
      </c>
      <c r="I49" t="str">
        <f t="shared" si="1"/>
        <v>PTC</v>
      </c>
      <c r="J49">
        <f t="shared" si="2"/>
        <v>1</v>
      </c>
    </row>
    <row r="50" spans="1:10" x14ac:dyDescent="0.2">
      <c r="A50" s="2">
        <v>1393</v>
      </c>
      <c r="B50" s="2" t="s">
        <v>210</v>
      </c>
      <c r="C50" s="11">
        <v>43.019316000000003</v>
      </c>
      <c r="D50" s="11">
        <v>47.593778999999998</v>
      </c>
      <c r="E50" s="11">
        <v>29.373778999999999</v>
      </c>
      <c r="F50" s="11">
        <v>33.983217000000003</v>
      </c>
      <c r="G50" s="11">
        <v>29.373778999999999</v>
      </c>
      <c r="H50">
        <f t="shared" si="0"/>
        <v>1</v>
      </c>
      <c r="I50" t="str">
        <f t="shared" si="1"/>
        <v>PTC</v>
      </c>
      <c r="J50">
        <f t="shared" si="2"/>
        <v>1</v>
      </c>
    </row>
    <row r="51" spans="1:10" x14ac:dyDescent="0.2">
      <c r="A51" s="2">
        <v>1554</v>
      </c>
      <c r="B51" s="2" t="s">
        <v>215</v>
      </c>
      <c r="C51" s="11">
        <v>124.285133</v>
      </c>
      <c r="D51" s="11">
        <v>50.619528000000003</v>
      </c>
      <c r="E51" s="11">
        <v>32.399527999999997</v>
      </c>
      <c r="F51" s="11">
        <v>35.463065</v>
      </c>
      <c r="G51" s="11">
        <v>32.399527999999997</v>
      </c>
      <c r="H51">
        <f t="shared" si="0"/>
        <v>1</v>
      </c>
      <c r="I51" t="str">
        <f t="shared" si="1"/>
        <v>PTC</v>
      </c>
      <c r="J51">
        <f t="shared" si="2"/>
        <v>1</v>
      </c>
    </row>
    <row r="52" spans="1:10" x14ac:dyDescent="0.2">
      <c r="A52" s="2">
        <v>1573</v>
      </c>
      <c r="B52" s="2" t="s">
        <v>217</v>
      </c>
      <c r="C52" s="11">
        <v>83.023031000000003</v>
      </c>
      <c r="D52" s="11">
        <v>53.636121000000003</v>
      </c>
      <c r="E52" s="11">
        <v>35.416120999999997</v>
      </c>
      <c r="F52" s="11">
        <v>37.589139000000003</v>
      </c>
      <c r="G52" s="11">
        <v>35.416120999999997</v>
      </c>
      <c r="H52">
        <f t="shared" si="0"/>
        <v>1</v>
      </c>
      <c r="I52" t="str">
        <f t="shared" si="1"/>
        <v>PTC</v>
      </c>
      <c r="J52">
        <f t="shared" si="2"/>
        <v>1</v>
      </c>
    </row>
    <row r="53" spans="1:10" x14ac:dyDescent="0.2">
      <c r="A53" s="2">
        <v>1702</v>
      </c>
      <c r="B53" s="2" t="s">
        <v>221</v>
      </c>
      <c r="C53" s="11">
        <v>36.186974999999997</v>
      </c>
      <c r="D53" s="11">
        <v>37.063612999999997</v>
      </c>
      <c r="E53" s="11">
        <v>18.843613000000001</v>
      </c>
      <c r="F53" s="11">
        <v>26.225311000000001</v>
      </c>
      <c r="G53" s="11">
        <v>18.843613000000001</v>
      </c>
      <c r="H53">
        <f t="shared" si="0"/>
        <v>1</v>
      </c>
      <c r="I53" t="str">
        <f t="shared" si="1"/>
        <v>PTC</v>
      </c>
      <c r="J53">
        <f t="shared" si="2"/>
        <v>1</v>
      </c>
    </row>
    <row r="54" spans="1:10" x14ac:dyDescent="0.2">
      <c r="A54" s="2">
        <v>1710</v>
      </c>
      <c r="B54" s="2" t="s">
        <v>226</v>
      </c>
      <c r="C54" s="11">
        <v>32.033357000000002</v>
      </c>
      <c r="D54" s="11">
        <v>37.777487999999998</v>
      </c>
      <c r="E54" s="11">
        <v>19.557487999999999</v>
      </c>
      <c r="F54" s="11">
        <v>26.760459999999998</v>
      </c>
      <c r="G54" s="11">
        <v>19.557487999999999</v>
      </c>
      <c r="H54">
        <f t="shared" si="0"/>
        <v>1</v>
      </c>
      <c r="I54" t="str">
        <f t="shared" si="1"/>
        <v>PTC</v>
      </c>
      <c r="J54">
        <f t="shared" si="2"/>
        <v>1</v>
      </c>
    </row>
    <row r="55" spans="1:10" x14ac:dyDescent="0.2">
      <c r="A55" s="2">
        <v>1733</v>
      </c>
      <c r="B55" s="2" t="s">
        <v>229</v>
      </c>
      <c r="C55" s="11">
        <v>33.063187999999997</v>
      </c>
      <c r="D55" s="11">
        <v>38.686683000000002</v>
      </c>
      <c r="E55" s="11">
        <v>20.466683</v>
      </c>
      <c r="F55" s="11">
        <v>27.394601000000002</v>
      </c>
      <c r="G55" s="11">
        <v>20.466683</v>
      </c>
      <c r="H55">
        <f t="shared" si="0"/>
        <v>1</v>
      </c>
      <c r="I55" t="str">
        <f t="shared" si="1"/>
        <v>PTC</v>
      </c>
      <c r="J55">
        <f t="shared" si="2"/>
        <v>1</v>
      </c>
    </row>
    <row r="56" spans="1:10" x14ac:dyDescent="0.2">
      <c r="A56" s="2">
        <v>1743</v>
      </c>
      <c r="B56" s="2" t="s">
        <v>233</v>
      </c>
      <c r="C56" s="11">
        <v>38.497273999999997</v>
      </c>
      <c r="D56" s="11">
        <v>37.200423000000001</v>
      </c>
      <c r="E56" s="11">
        <v>18.980422999999998</v>
      </c>
      <c r="F56" s="11">
        <v>26.319110999999999</v>
      </c>
      <c r="G56" s="11">
        <v>18.980422999999998</v>
      </c>
      <c r="H56">
        <f t="shared" si="0"/>
        <v>1</v>
      </c>
      <c r="I56" t="str">
        <f t="shared" si="1"/>
        <v>PTC</v>
      </c>
      <c r="J56">
        <f t="shared" si="2"/>
        <v>1</v>
      </c>
    </row>
    <row r="57" spans="1:10" x14ac:dyDescent="0.2">
      <c r="A57" s="2">
        <v>1745</v>
      </c>
      <c r="B57" s="2" t="s">
        <v>235</v>
      </c>
      <c r="C57" s="11">
        <v>41.069795999999997</v>
      </c>
      <c r="D57" s="11">
        <v>36.853301999999999</v>
      </c>
      <c r="E57" s="11">
        <v>18.633302</v>
      </c>
      <c r="F57" s="11">
        <v>26.031379000000001</v>
      </c>
      <c r="G57" s="11">
        <v>18.633302</v>
      </c>
      <c r="H57">
        <f t="shared" si="0"/>
        <v>1</v>
      </c>
      <c r="I57" t="str">
        <f t="shared" si="1"/>
        <v>PTC</v>
      </c>
      <c r="J57">
        <f t="shared" si="2"/>
        <v>1</v>
      </c>
    </row>
    <row r="58" spans="1:10" x14ac:dyDescent="0.2">
      <c r="A58" s="2">
        <v>1832</v>
      </c>
      <c r="B58" s="2" t="s">
        <v>237</v>
      </c>
      <c r="C58" s="11">
        <v>42.964061000000001</v>
      </c>
      <c r="D58" s="11">
        <v>37.138261999999997</v>
      </c>
      <c r="E58" s="11">
        <v>18.918261999999999</v>
      </c>
      <c r="F58" s="11">
        <v>26.148147999999999</v>
      </c>
      <c r="G58" s="11">
        <v>18.918261999999999</v>
      </c>
      <c r="H58">
        <f t="shared" si="0"/>
        <v>1</v>
      </c>
      <c r="I58" t="str">
        <f t="shared" si="1"/>
        <v>PTC</v>
      </c>
      <c r="J58">
        <f t="shared" si="2"/>
        <v>1</v>
      </c>
    </row>
    <row r="59" spans="1:10" x14ac:dyDescent="0.2">
      <c r="A59" s="2">
        <v>1893</v>
      </c>
      <c r="B59" s="2" t="s">
        <v>240</v>
      </c>
      <c r="C59" s="11">
        <v>31.944700000000001</v>
      </c>
      <c r="D59" s="11">
        <v>36.953733999999997</v>
      </c>
      <c r="E59" s="11">
        <v>18.733733999999998</v>
      </c>
      <c r="F59" s="11">
        <v>26.134225000000001</v>
      </c>
      <c r="G59" s="11">
        <v>18.733733999999998</v>
      </c>
      <c r="H59">
        <f t="shared" si="0"/>
        <v>1</v>
      </c>
      <c r="I59" t="str">
        <f t="shared" si="1"/>
        <v>PTC</v>
      </c>
      <c r="J59">
        <f t="shared" si="2"/>
        <v>1</v>
      </c>
    </row>
    <row r="60" spans="1:10" x14ac:dyDescent="0.2">
      <c r="A60" s="2">
        <v>1915</v>
      </c>
      <c r="B60" s="2" t="s">
        <v>244</v>
      </c>
      <c r="C60" s="11">
        <v>46.346536999999998</v>
      </c>
      <c r="D60" s="11">
        <v>36.204469000000003</v>
      </c>
      <c r="E60" s="11">
        <v>17.984469000000001</v>
      </c>
      <c r="F60" s="11">
        <v>25.628029999999999</v>
      </c>
      <c r="G60" s="11">
        <v>17.984469000000001</v>
      </c>
      <c r="H60">
        <f t="shared" si="0"/>
        <v>1</v>
      </c>
      <c r="I60" t="str">
        <f t="shared" si="1"/>
        <v>PTC</v>
      </c>
      <c r="J60">
        <f t="shared" si="2"/>
        <v>1</v>
      </c>
    </row>
    <row r="61" spans="1:10" x14ac:dyDescent="0.2">
      <c r="A61" s="2">
        <v>2079</v>
      </c>
      <c r="B61" s="2" t="s">
        <v>247</v>
      </c>
      <c r="C61" s="11">
        <v>30.687235000000001</v>
      </c>
      <c r="D61" s="11">
        <v>35.725138999999999</v>
      </c>
      <c r="E61" s="11">
        <v>17.505139</v>
      </c>
      <c r="F61" s="11">
        <v>25.407159</v>
      </c>
      <c r="G61" s="11">
        <v>17.505139</v>
      </c>
      <c r="H61">
        <f t="shared" si="0"/>
        <v>1</v>
      </c>
      <c r="I61" t="str">
        <f t="shared" si="1"/>
        <v>PTC</v>
      </c>
      <c r="J61">
        <f t="shared" si="2"/>
        <v>1</v>
      </c>
    </row>
    <row r="62" spans="1:10" x14ac:dyDescent="0.2">
      <c r="A62" s="2">
        <v>2103</v>
      </c>
      <c r="B62" s="2" t="s">
        <v>250</v>
      </c>
      <c r="C62" s="11">
        <v>23.868884000000001</v>
      </c>
      <c r="D62" s="11">
        <v>40.943702000000002</v>
      </c>
      <c r="E62" s="11">
        <v>22.723701999999999</v>
      </c>
      <c r="F62" s="11">
        <v>29.04195</v>
      </c>
      <c r="G62" s="11">
        <v>22.723701999999999</v>
      </c>
      <c r="H62">
        <f t="shared" si="0"/>
        <v>1</v>
      </c>
      <c r="I62" t="str">
        <f t="shared" si="1"/>
        <v>PTC</v>
      </c>
      <c r="J62">
        <f t="shared" si="2"/>
        <v>1</v>
      </c>
    </row>
    <row r="63" spans="1:10" x14ac:dyDescent="0.2">
      <c r="A63" s="2">
        <v>2104</v>
      </c>
      <c r="B63" s="2" t="s">
        <v>254</v>
      </c>
      <c r="C63" s="11">
        <v>62.128849000000002</v>
      </c>
      <c r="D63" s="11">
        <v>38.880606999999998</v>
      </c>
      <c r="E63" s="11">
        <v>20.660606999999999</v>
      </c>
      <c r="F63" s="11">
        <v>27.600671999999999</v>
      </c>
      <c r="G63" s="11">
        <v>20.660606999999999</v>
      </c>
      <c r="H63">
        <f t="shared" si="0"/>
        <v>1</v>
      </c>
      <c r="I63" t="str">
        <f t="shared" si="1"/>
        <v>PTC</v>
      </c>
      <c r="J63">
        <f t="shared" si="2"/>
        <v>1</v>
      </c>
    </row>
    <row r="64" spans="1:10" x14ac:dyDescent="0.2">
      <c r="A64" s="2">
        <v>2107</v>
      </c>
      <c r="B64" s="2" t="s">
        <v>256</v>
      </c>
      <c r="C64" s="11">
        <v>38.419635</v>
      </c>
      <c r="D64" s="11">
        <v>39.436796000000001</v>
      </c>
      <c r="E64" s="11">
        <v>21.216795999999999</v>
      </c>
      <c r="F64" s="11">
        <v>28.011545999999999</v>
      </c>
      <c r="G64" s="11">
        <v>21.216795999999999</v>
      </c>
      <c r="H64">
        <f t="shared" si="0"/>
        <v>1</v>
      </c>
      <c r="I64" t="str">
        <f t="shared" si="1"/>
        <v>PTC</v>
      </c>
      <c r="J64">
        <f t="shared" si="2"/>
        <v>1</v>
      </c>
    </row>
    <row r="65" spans="1:10" x14ac:dyDescent="0.2">
      <c r="A65" s="2">
        <v>2167</v>
      </c>
      <c r="B65" s="2" t="s">
        <v>258</v>
      </c>
      <c r="C65" s="11">
        <v>29.887613999999999</v>
      </c>
      <c r="D65" s="11">
        <v>38.198661999999999</v>
      </c>
      <c r="E65" s="11">
        <v>19.978662</v>
      </c>
      <c r="F65" s="11">
        <v>27.210647999999999</v>
      </c>
      <c r="G65" s="11">
        <v>19.978662</v>
      </c>
      <c r="H65">
        <f t="shared" si="0"/>
        <v>1</v>
      </c>
      <c r="I65" t="str">
        <f t="shared" si="1"/>
        <v>PTC</v>
      </c>
      <c r="J65">
        <f t="shared" si="2"/>
        <v>1</v>
      </c>
    </row>
    <row r="66" spans="1:10" x14ac:dyDescent="0.2">
      <c r="A66" s="2">
        <v>2168</v>
      </c>
      <c r="B66" s="2" t="s">
        <v>261</v>
      </c>
      <c r="C66" s="11">
        <v>25.654851000000001</v>
      </c>
      <c r="D66" s="11">
        <v>40.014730999999998</v>
      </c>
      <c r="E66" s="11">
        <v>21.794730999999999</v>
      </c>
      <c r="F66" s="11">
        <v>28.399501999999998</v>
      </c>
      <c r="G66" s="11">
        <v>21.794730999999999</v>
      </c>
      <c r="H66">
        <f t="shared" si="0"/>
        <v>1</v>
      </c>
      <c r="I66" t="str">
        <f t="shared" si="1"/>
        <v>PTC</v>
      </c>
      <c r="J66">
        <f t="shared" si="2"/>
        <v>1</v>
      </c>
    </row>
    <row r="67" spans="1:10" x14ac:dyDescent="0.2">
      <c r="A67" s="2">
        <v>2240</v>
      </c>
      <c r="B67" s="2" t="s">
        <v>262</v>
      </c>
      <c r="C67" s="11">
        <v>34.314774999999997</v>
      </c>
      <c r="D67" s="11">
        <v>33.907414000000003</v>
      </c>
      <c r="E67" s="11">
        <v>15.687414</v>
      </c>
      <c r="F67" s="11">
        <v>24.059585999999999</v>
      </c>
      <c r="G67" s="11">
        <v>15.687414</v>
      </c>
      <c r="H67">
        <f t="shared" ref="H67:H130" si="3">IF(G67&lt;C67,1,0)</f>
        <v>1</v>
      </c>
      <c r="I67" t="str">
        <f t="shared" ref="I67:I130" si="4">IF(G67=E67,"PTC")</f>
        <v>PTC</v>
      </c>
      <c r="J67">
        <f t="shared" ref="J67:J130" si="5">IF(I67="PTC",1,0)</f>
        <v>1</v>
      </c>
    </row>
    <row r="68" spans="1:10" x14ac:dyDescent="0.2">
      <c r="A68" s="2">
        <v>2277</v>
      </c>
      <c r="B68" s="2" t="s">
        <v>266</v>
      </c>
      <c r="C68" s="11">
        <v>42.352857</v>
      </c>
      <c r="D68" s="11">
        <v>33.907414000000003</v>
      </c>
      <c r="E68" s="11">
        <v>15.687414</v>
      </c>
      <c r="F68" s="11">
        <v>24.059585999999999</v>
      </c>
      <c r="G68" s="11">
        <v>15.687414</v>
      </c>
      <c r="H68">
        <f t="shared" si="3"/>
        <v>1</v>
      </c>
      <c r="I68" t="str">
        <f t="shared" si="4"/>
        <v>PTC</v>
      </c>
      <c r="J68">
        <f t="shared" si="5"/>
        <v>1</v>
      </c>
    </row>
    <row r="69" spans="1:10" x14ac:dyDescent="0.2">
      <c r="A69" s="2">
        <v>2291</v>
      </c>
      <c r="B69" s="2" t="s">
        <v>270</v>
      </c>
      <c r="C69" s="11">
        <v>25.656088</v>
      </c>
      <c r="D69" s="11">
        <v>34.102949000000002</v>
      </c>
      <c r="E69" s="11">
        <v>15.882949</v>
      </c>
      <c r="F69" s="11">
        <v>24.221070999999998</v>
      </c>
      <c r="G69" s="11">
        <v>15.882949</v>
      </c>
      <c r="H69">
        <f t="shared" si="3"/>
        <v>1</v>
      </c>
      <c r="I69" t="str">
        <f t="shared" si="4"/>
        <v>PTC</v>
      </c>
      <c r="J69">
        <f t="shared" si="5"/>
        <v>1</v>
      </c>
    </row>
    <row r="70" spans="1:10" x14ac:dyDescent="0.2">
      <c r="A70" s="2">
        <v>2364</v>
      </c>
      <c r="B70" s="2" t="s">
        <v>273</v>
      </c>
      <c r="C70" s="11">
        <v>100.884168</v>
      </c>
      <c r="D70" s="11">
        <v>35.25468</v>
      </c>
      <c r="E70" s="11">
        <v>17.034680000000002</v>
      </c>
      <c r="F70" s="11">
        <v>24.795752</v>
      </c>
      <c r="G70" s="11">
        <v>17.034680000000002</v>
      </c>
      <c r="H70">
        <f t="shared" si="3"/>
        <v>1</v>
      </c>
      <c r="I70" t="str">
        <f t="shared" si="4"/>
        <v>PTC</v>
      </c>
      <c r="J70">
        <f t="shared" si="5"/>
        <v>1</v>
      </c>
    </row>
    <row r="71" spans="1:10" x14ac:dyDescent="0.2">
      <c r="A71" s="2">
        <v>2442</v>
      </c>
      <c r="B71" s="2" t="s">
        <v>277</v>
      </c>
      <c r="C71" s="11">
        <v>50.063341999999999</v>
      </c>
      <c r="D71" s="11">
        <v>33.692818000000003</v>
      </c>
      <c r="E71" s="11">
        <v>15.472818</v>
      </c>
      <c r="F71" s="11">
        <v>24.000147999999999</v>
      </c>
      <c r="G71" s="11">
        <v>15.472818</v>
      </c>
      <c r="H71">
        <f t="shared" si="3"/>
        <v>1</v>
      </c>
      <c r="I71" t="str">
        <f t="shared" si="4"/>
        <v>PTC</v>
      </c>
      <c r="J71">
        <f t="shared" si="5"/>
        <v>1</v>
      </c>
    </row>
    <row r="72" spans="1:10" x14ac:dyDescent="0.2">
      <c r="A72" s="2">
        <v>2451</v>
      </c>
      <c r="B72" s="2" t="s">
        <v>279</v>
      </c>
      <c r="C72" s="11">
        <v>31.015643000000001</v>
      </c>
      <c r="D72" s="11">
        <v>33.030217999999998</v>
      </c>
      <c r="E72" s="11">
        <v>14.810218000000001</v>
      </c>
      <c r="F72" s="11">
        <v>23.555700999999999</v>
      </c>
      <c r="G72" s="11">
        <v>14.810218000000001</v>
      </c>
      <c r="H72">
        <f t="shared" si="3"/>
        <v>1</v>
      </c>
      <c r="I72" t="str">
        <f t="shared" si="4"/>
        <v>PTC</v>
      </c>
      <c r="J72">
        <f t="shared" si="5"/>
        <v>1</v>
      </c>
    </row>
    <row r="73" spans="1:10" x14ac:dyDescent="0.2">
      <c r="A73" s="2">
        <v>2712</v>
      </c>
      <c r="B73" s="2" t="s">
        <v>283</v>
      </c>
      <c r="C73" s="11">
        <v>49.238048999999997</v>
      </c>
      <c r="D73" s="11">
        <v>45.612347</v>
      </c>
      <c r="E73" s="11">
        <v>27.392347000000001</v>
      </c>
      <c r="F73" s="11">
        <v>32.311765999999999</v>
      </c>
      <c r="G73" s="11">
        <v>27.392347000000001</v>
      </c>
      <c r="H73">
        <f t="shared" si="3"/>
        <v>1</v>
      </c>
      <c r="I73" t="str">
        <f t="shared" si="4"/>
        <v>PTC</v>
      </c>
      <c r="J73">
        <f t="shared" si="5"/>
        <v>1</v>
      </c>
    </row>
    <row r="74" spans="1:10" x14ac:dyDescent="0.2">
      <c r="A74" s="2">
        <v>2718</v>
      </c>
      <c r="B74" s="2" t="s">
        <v>289</v>
      </c>
      <c r="C74" s="11">
        <v>165.45215999999999</v>
      </c>
      <c r="D74" s="11">
        <v>36.431303999999997</v>
      </c>
      <c r="E74" s="11">
        <v>18.211303999999998</v>
      </c>
      <c r="F74" s="11">
        <v>25.891524</v>
      </c>
      <c r="G74" s="11">
        <v>18.211303999999998</v>
      </c>
      <c r="H74">
        <f t="shared" si="3"/>
        <v>1</v>
      </c>
      <c r="I74" t="str">
        <f t="shared" si="4"/>
        <v>PTC</v>
      </c>
      <c r="J74">
        <f t="shared" si="5"/>
        <v>1</v>
      </c>
    </row>
    <row r="75" spans="1:10" x14ac:dyDescent="0.2">
      <c r="A75" s="2">
        <v>2721</v>
      </c>
      <c r="B75" s="2" t="s">
        <v>294</v>
      </c>
      <c r="C75" s="11">
        <v>36.593547000000001</v>
      </c>
      <c r="D75" s="11">
        <v>52.898679999999999</v>
      </c>
      <c r="E75" s="11">
        <v>34.67868</v>
      </c>
      <c r="F75" s="11">
        <v>37.657921000000002</v>
      </c>
      <c r="G75" s="11">
        <v>34.67868</v>
      </c>
      <c r="H75">
        <f t="shared" si="3"/>
        <v>1</v>
      </c>
      <c r="I75" t="str">
        <f t="shared" si="4"/>
        <v>PTC</v>
      </c>
      <c r="J75">
        <f t="shared" si="5"/>
        <v>1</v>
      </c>
    </row>
    <row r="76" spans="1:10" x14ac:dyDescent="0.2">
      <c r="A76" s="2">
        <v>2727</v>
      </c>
      <c r="B76" s="2" t="s">
        <v>297</v>
      </c>
      <c r="C76" s="11">
        <v>40.334634000000001</v>
      </c>
      <c r="D76" s="11">
        <v>56.289734000000003</v>
      </c>
      <c r="E76" s="11">
        <v>38.069733999999997</v>
      </c>
      <c r="F76" s="11">
        <v>40.110022000000001</v>
      </c>
      <c r="G76" s="11">
        <v>38.069733999999997</v>
      </c>
      <c r="H76">
        <f t="shared" si="3"/>
        <v>1</v>
      </c>
      <c r="I76" t="str">
        <f t="shared" si="4"/>
        <v>PTC</v>
      </c>
      <c r="J76">
        <f t="shared" si="5"/>
        <v>1</v>
      </c>
    </row>
    <row r="77" spans="1:10" x14ac:dyDescent="0.2">
      <c r="A77" s="2">
        <v>2790</v>
      </c>
      <c r="B77" s="2" t="s">
        <v>299</v>
      </c>
      <c r="C77" s="11">
        <v>62.379970999999998</v>
      </c>
      <c r="D77" s="11">
        <v>35.800896999999999</v>
      </c>
      <c r="E77" s="11">
        <v>17.580897</v>
      </c>
      <c r="F77" s="11">
        <v>25.084845000000001</v>
      </c>
      <c r="G77" s="11">
        <v>17.580897</v>
      </c>
      <c r="H77">
        <f t="shared" si="3"/>
        <v>1</v>
      </c>
      <c r="I77" t="str">
        <f t="shared" si="4"/>
        <v>PTC</v>
      </c>
      <c r="J77">
        <f t="shared" si="5"/>
        <v>1</v>
      </c>
    </row>
    <row r="78" spans="1:10" x14ac:dyDescent="0.2">
      <c r="A78" s="2">
        <v>2817</v>
      </c>
      <c r="B78" s="2" t="s">
        <v>303</v>
      </c>
      <c r="C78" s="11">
        <v>34.033743000000001</v>
      </c>
      <c r="D78" s="11">
        <v>33.161670999999998</v>
      </c>
      <c r="E78" s="11">
        <v>14.941670999999999</v>
      </c>
      <c r="F78" s="11">
        <v>23.590610999999999</v>
      </c>
      <c r="G78" s="11">
        <v>14.941670999999999</v>
      </c>
      <c r="H78">
        <f t="shared" si="3"/>
        <v>1</v>
      </c>
      <c r="I78" t="str">
        <f t="shared" si="4"/>
        <v>PTC</v>
      </c>
      <c r="J78">
        <f t="shared" si="5"/>
        <v>1</v>
      </c>
    </row>
    <row r="79" spans="1:10" x14ac:dyDescent="0.2">
      <c r="A79" s="2">
        <v>2823</v>
      </c>
      <c r="B79" s="2" t="s">
        <v>305</v>
      </c>
      <c r="C79" s="11">
        <v>29.209648999999999</v>
      </c>
      <c r="D79" s="11">
        <v>33.250895</v>
      </c>
      <c r="E79" s="11">
        <v>15.030894999999999</v>
      </c>
      <c r="F79" s="11">
        <v>23.660889000000001</v>
      </c>
      <c r="G79" s="11">
        <v>15.030894999999999</v>
      </c>
      <c r="H79">
        <f t="shared" si="3"/>
        <v>1</v>
      </c>
      <c r="I79" t="str">
        <f t="shared" si="4"/>
        <v>PTC</v>
      </c>
      <c r="J79">
        <f t="shared" si="5"/>
        <v>1</v>
      </c>
    </row>
    <row r="80" spans="1:10" x14ac:dyDescent="0.2">
      <c r="A80" s="2">
        <v>2828</v>
      </c>
      <c r="B80" s="2" t="s">
        <v>308</v>
      </c>
      <c r="C80" s="11">
        <v>31.159687999999999</v>
      </c>
      <c r="D80" s="11">
        <v>43.592787999999999</v>
      </c>
      <c r="E80" s="11">
        <v>25.372788</v>
      </c>
      <c r="F80" s="11">
        <v>30.880583000000001</v>
      </c>
      <c r="G80" s="11">
        <v>25.372788</v>
      </c>
      <c r="H80">
        <f t="shared" si="3"/>
        <v>1</v>
      </c>
      <c r="I80" t="str">
        <f t="shared" si="4"/>
        <v>PTC</v>
      </c>
      <c r="J80">
        <f t="shared" si="5"/>
        <v>1</v>
      </c>
    </row>
    <row r="81" spans="1:10" x14ac:dyDescent="0.2">
      <c r="A81" s="2">
        <v>2832</v>
      </c>
      <c r="B81" s="2" t="s">
        <v>311</v>
      </c>
      <c r="C81" s="11">
        <v>25.723700000000001</v>
      </c>
      <c r="D81" s="11">
        <v>47.999758</v>
      </c>
      <c r="E81" s="11">
        <v>29.779758000000001</v>
      </c>
      <c r="F81" s="11">
        <v>34.155811999999997</v>
      </c>
      <c r="G81" s="11">
        <v>29.779758000000001</v>
      </c>
      <c r="H81">
        <f t="shared" si="3"/>
        <v>0</v>
      </c>
      <c r="I81" t="str">
        <f t="shared" si="4"/>
        <v>PTC</v>
      </c>
      <c r="J81">
        <f t="shared" si="5"/>
        <v>1</v>
      </c>
    </row>
    <row r="82" spans="1:10" x14ac:dyDescent="0.2">
      <c r="A82" s="2">
        <v>2836</v>
      </c>
      <c r="B82" s="2" t="s">
        <v>315</v>
      </c>
      <c r="C82" s="11">
        <v>47.407977000000002</v>
      </c>
      <c r="D82" s="11">
        <v>45.644812999999999</v>
      </c>
      <c r="E82" s="11">
        <v>27.424813</v>
      </c>
      <c r="F82" s="11">
        <v>32.160854999999998</v>
      </c>
      <c r="G82" s="11">
        <v>27.424813</v>
      </c>
      <c r="H82">
        <f t="shared" si="3"/>
        <v>1</v>
      </c>
      <c r="I82" t="str">
        <f t="shared" si="4"/>
        <v>PTC</v>
      </c>
      <c r="J82">
        <f t="shared" si="5"/>
        <v>1</v>
      </c>
    </row>
    <row r="83" spans="1:10" x14ac:dyDescent="0.2">
      <c r="A83" s="2">
        <v>2866</v>
      </c>
      <c r="B83" s="2" t="s">
        <v>318</v>
      </c>
      <c r="C83" s="11">
        <v>37.430280000000003</v>
      </c>
      <c r="D83" s="11">
        <v>43.541220000000003</v>
      </c>
      <c r="E83" s="11">
        <v>25.32122</v>
      </c>
      <c r="F83" s="11">
        <v>30.785928999999999</v>
      </c>
      <c r="G83" s="11">
        <v>25.32122</v>
      </c>
      <c r="H83">
        <f t="shared" si="3"/>
        <v>1</v>
      </c>
      <c r="I83" t="str">
        <f t="shared" si="4"/>
        <v>PTC</v>
      </c>
      <c r="J83">
        <f t="shared" si="5"/>
        <v>1</v>
      </c>
    </row>
    <row r="84" spans="1:10" x14ac:dyDescent="0.2">
      <c r="A84" s="2">
        <v>2876</v>
      </c>
      <c r="B84" s="2" t="s">
        <v>321</v>
      </c>
      <c r="C84" s="11">
        <v>39.924056</v>
      </c>
      <c r="D84" s="11">
        <v>43.591489000000003</v>
      </c>
      <c r="E84" s="11">
        <v>25.371489</v>
      </c>
      <c r="F84" s="11">
        <v>30.82066</v>
      </c>
      <c r="G84" s="11">
        <v>25.371489</v>
      </c>
      <c r="H84">
        <f t="shared" si="3"/>
        <v>1</v>
      </c>
      <c r="I84" t="str">
        <f t="shared" si="4"/>
        <v>PTC</v>
      </c>
      <c r="J84">
        <f t="shared" si="5"/>
        <v>1</v>
      </c>
    </row>
    <row r="85" spans="1:10" x14ac:dyDescent="0.2">
      <c r="A85" s="2">
        <v>2914</v>
      </c>
      <c r="B85" s="2" t="s">
        <v>325</v>
      </c>
      <c r="C85" s="11">
        <v>57.938225000000003</v>
      </c>
      <c r="D85" s="11">
        <v>42.005477999999997</v>
      </c>
      <c r="E85" s="11">
        <v>23.785478000000001</v>
      </c>
      <c r="F85" s="11">
        <v>29.658484000000001</v>
      </c>
      <c r="G85" s="11">
        <v>23.785478000000001</v>
      </c>
      <c r="H85">
        <f t="shared" si="3"/>
        <v>1</v>
      </c>
      <c r="I85" t="str">
        <f t="shared" si="4"/>
        <v>PTC</v>
      </c>
      <c r="J85">
        <f t="shared" si="5"/>
        <v>1</v>
      </c>
    </row>
    <row r="86" spans="1:10" x14ac:dyDescent="0.2">
      <c r="A86" s="2">
        <v>2935</v>
      </c>
      <c r="B86" s="2" t="s">
        <v>328</v>
      </c>
      <c r="C86" s="11">
        <v>135.48141100000001</v>
      </c>
      <c r="D86" s="11">
        <v>42.005477999999997</v>
      </c>
      <c r="E86" s="11">
        <v>23.785478000000001</v>
      </c>
      <c r="F86" s="11">
        <v>29.658484000000001</v>
      </c>
      <c r="G86" s="11">
        <v>23.785478000000001</v>
      </c>
      <c r="H86">
        <f t="shared" si="3"/>
        <v>1</v>
      </c>
      <c r="I86" t="str">
        <f t="shared" si="4"/>
        <v>PTC</v>
      </c>
      <c r="J86">
        <f t="shared" si="5"/>
        <v>1</v>
      </c>
    </row>
    <row r="87" spans="1:10" x14ac:dyDescent="0.2">
      <c r="A87" s="2">
        <v>2936</v>
      </c>
      <c r="B87" s="2" t="s">
        <v>331</v>
      </c>
      <c r="C87" s="11">
        <v>1415.510638</v>
      </c>
      <c r="D87" s="11">
        <v>44.640453000000001</v>
      </c>
      <c r="E87" s="11">
        <v>26.420452999999998</v>
      </c>
      <c r="F87" s="11">
        <v>31.437691000000001</v>
      </c>
      <c r="G87" s="11">
        <v>26.420452999999998</v>
      </c>
      <c r="H87">
        <f t="shared" si="3"/>
        <v>1</v>
      </c>
      <c r="I87" t="str">
        <f t="shared" si="4"/>
        <v>PTC</v>
      </c>
      <c r="J87">
        <f t="shared" si="5"/>
        <v>1</v>
      </c>
    </row>
    <row r="88" spans="1:10" x14ac:dyDescent="0.2">
      <c r="A88" s="2">
        <v>2952</v>
      </c>
      <c r="B88" s="2" t="s">
        <v>334</v>
      </c>
      <c r="C88" s="11">
        <v>31.140470000000001</v>
      </c>
      <c r="D88" s="11">
        <v>33.720275999999998</v>
      </c>
      <c r="E88" s="11">
        <v>15.500275999999999</v>
      </c>
      <c r="F88" s="11">
        <v>24.023672000000001</v>
      </c>
      <c r="G88" s="11">
        <v>15.500275999999999</v>
      </c>
      <c r="H88">
        <f t="shared" si="3"/>
        <v>1</v>
      </c>
      <c r="I88" t="str">
        <f t="shared" si="4"/>
        <v>PTC</v>
      </c>
      <c r="J88">
        <f t="shared" si="5"/>
        <v>1</v>
      </c>
    </row>
    <row r="89" spans="1:10" x14ac:dyDescent="0.2">
      <c r="A89" s="2">
        <v>2963</v>
      </c>
      <c r="B89" s="2" t="s">
        <v>336</v>
      </c>
      <c r="C89" s="11">
        <v>27.901857</v>
      </c>
      <c r="D89" s="11">
        <v>33.704819000000001</v>
      </c>
      <c r="E89" s="11">
        <v>15.484819</v>
      </c>
      <c r="F89" s="11">
        <v>24.005868</v>
      </c>
      <c r="G89" s="11">
        <v>15.484819</v>
      </c>
      <c r="H89">
        <f t="shared" si="3"/>
        <v>1</v>
      </c>
      <c r="I89" t="str">
        <f t="shared" si="4"/>
        <v>PTC</v>
      </c>
      <c r="J89">
        <f t="shared" si="5"/>
        <v>1</v>
      </c>
    </row>
    <row r="90" spans="1:10" x14ac:dyDescent="0.2">
      <c r="A90" s="2">
        <v>3118</v>
      </c>
      <c r="B90" s="2" t="s">
        <v>339</v>
      </c>
      <c r="C90" s="11">
        <v>38.290508000000003</v>
      </c>
      <c r="D90" s="11">
        <v>48.487831999999997</v>
      </c>
      <c r="E90" s="11">
        <v>30.267831999999999</v>
      </c>
      <c r="F90" s="11">
        <v>34.263779</v>
      </c>
      <c r="G90" s="11">
        <v>30.267831999999999</v>
      </c>
      <c r="H90">
        <f t="shared" si="3"/>
        <v>1</v>
      </c>
      <c r="I90" t="str">
        <f t="shared" si="4"/>
        <v>PTC</v>
      </c>
      <c r="J90">
        <f t="shared" si="5"/>
        <v>1</v>
      </c>
    </row>
    <row r="91" spans="1:10" x14ac:dyDescent="0.2">
      <c r="A91" s="2">
        <v>3122</v>
      </c>
      <c r="B91" s="2" t="s">
        <v>343</v>
      </c>
      <c r="C91" s="11">
        <v>41.766573999999999</v>
      </c>
      <c r="D91" s="11">
        <v>34.142828999999999</v>
      </c>
      <c r="E91" s="11">
        <v>15.922829</v>
      </c>
      <c r="F91" s="11">
        <v>24.278406</v>
      </c>
      <c r="G91" s="11">
        <v>15.922829</v>
      </c>
      <c r="H91">
        <f t="shared" si="3"/>
        <v>1</v>
      </c>
      <c r="I91" t="str">
        <f t="shared" si="4"/>
        <v>PTC</v>
      </c>
      <c r="J91">
        <f t="shared" si="5"/>
        <v>1</v>
      </c>
    </row>
    <row r="92" spans="1:10" x14ac:dyDescent="0.2">
      <c r="A92" s="2">
        <v>3130</v>
      </c>
      <c r="B92" s="2" t="s">
        <v>345</v>
      </c>
      <c r="C92" s="11">
        <v>25.312674999999999</v>
      </c>
      <c r="D92" s="11">
        <v>33.385033</v>
      </c>
      <c r="E92" s="11">
        <v>15.165032999999999</v>
      </c>
      <c r="F92" s="11">
        <v>23.760245999999999</v>
      </c>
      <c r="G92" s="11">
        <v>15.165032999999999</v>
      </c>
      <c r="H92">
        <f t="shared" si="3"/>
        <v>1</v>
      </c>
      <c r="I92" t="str">
        <f t="shared" si="4"/>
        <v>PTC</v>
      </c>
      <c r="J92">
        <f t="shared" si="5"/>
        <v>1</v>
      </c>
    </row>
    <row r="93" spans="1:10" x14ac:dyDescent="0.2">
      <c r="A93" s="2">
        <v>3136</v>
      </c>
      <c r="B93" s="2" t="s">
        <v>348</v>
      </c>
      <c r="C93" s="11">
        <v>33.428082000000003</v>
      </c>
      <c r="D93" s="11">
        <v>48.487831999999997</v>
      </c>
      <c r="E93" s="11">
        <v>30.267831999999999</v>
      </c>
      <c r="F93" s="11">
        <v>34.263779</v>
      </c>
      <c r="G93" s="11">
        <v>30.267831999999999</v>
      </c>
      <c r="H93">
        <f t="shared" si="3"/>
        <v>1</v>
      </c>
      <c r="I93" t="str">
        <f t="shared" si="4"/>
        <v>PTC</v>
      </c>
      <c r="J93">
        <f t="shared" si="5"/>
        <v>1</v>
      </c>
    </row>
    <row r="94" spans="1:10" x14ac:dyDescent="0.2">
      <c r="A94" s="2">
        <v>3140</v>
      </c>
      <c r="B94" s="2" t="s">
        <v>350</v>
      </c>
      <c r="C94" s="11">
        <v>47.137846000000003</v>
      </c>
      <c r="D94" s="11">
        <v>33.222003000000001</v>
      </c>
      <c r="E94" s="11">
        <v>15.002003</v>
      </c>
      <c r="F94" s="11">
        <v>23.64696</v>
      </c>
      <c r="G94" s="11">
        <v>15.002003</v>
      </c>
      <c r="H94">
        <f t="shared" si="3"/>
        <v>1</v>
      </c>
      <c r="I94" t="str">
        <f t="shared" si="4"/>
        <v>PTC</v>
      </c>
      <c r="J94">
        <f t="shared" si="5"/>
        <v>1</v>
      </c>
    </row>
    <row r="95" spans="1:10" x14ac:dyDescent="0.2">
      <c r="A95" s="2">
        <v>3149</v>
      </c>
      <c r="B95" s="2" t="s">
        <v>353</v>
      </c>
      <c r="C95" s="11">
        <v>61.298037999999998</v>
      </c>
      <c r="D95" s="11">
        <v>32.506804000000002</v>
      </c>
      <c r="E95" s="11">
        <v>14.286804</v>
      </c>
      <c r="F95" s="11">
        <v>23.159669000000001</v>
      </c>
      <c r="G95" s="11">
        <v>14.286804</v>
      </c>
      <c r="H95">
        <f t="shared" si="3"/>
        <v>1</v>
      </c>
      <c r="I95" t="str">
        <f t="shared" si="4"/>
        <v>PTC</v>
      </c>
      <c r="J95">
        <f t="shared" si="5"/>
        <v>1</v>
      </c>
    </row>
    <row r="96" spans="1:10" x14ac:dyDescent="0.2">
      <c r="A96" s="2">
        <v>3297</v>
      </c>
      <c r="B96" s="2" t="s">
        <v>356</v>
      </c>
      <c r="C96" s="11">
        <v>50.208714000000001</v>
      </c>
      <c r="D96" s="11">
        <v>55.175519000000001</v>
      </c>
      <c r="E96" s="11">
        <v>36.955519000000002</v>
      </c>
      <c r="F96" s="11">
        <v>39.134728000000003</v>
      </c>
      <c r="G96" s="11">
        <v>36.955519000000002</v>
      </c>
      <c r="H96">
        <f t="shared" si="3"/>
        <v>1</v>
      </c>
      <c r="I96" t="str">
        <f t="shared" si="4"/>
        <v>PTC</v>
      </c>
      <c r="J96">
        <f t="shared" si="5"/>
        <v>1</v>
      </c>
    </row>
    <row r="97" spans="1:10" x14ac:dyDescent="0.2">
      <c r="A97" s="2">
        <v>3298</v>
      </c>
      <c r="B97" s="2" t="s">
        <v>360</v>
      </c>
      <c r="C97" s="11">
        <v>50.279324000000003</v>
      </c>
      <c r="D97" s="11">
        <v>56.146211999999998</v>
      </c>
      <c r="E97" s="11">
        <v>37.926212</v>
      </c>
      <c r="F97" s="11">
        <v>39.871023999999998</v>
      </c>
      <c r="G97" s="11">
        <v>37.926212</v>
      </c>
      <c r="H97">
        <f t="shared" si="3"/>
        <v>1</v>
      </c>
      <c r="I97" t="str">
        <f t="shared" si="4"/>
        <v>PTC</v>
      </c>
      <c r="J97">
        <f t="shared" si="5"/>
        <v>1</v>
      </c>
    </row>
    <row r="98" spans="1:10" x14ac:dyDescent="0.2">
      <c r="A98" s="2">
        <v>3396</v>
      </c>
      <c r="B98" s="2" t="s">
        <v>363</v>
      </c>
      <c r="C98" s="11">
        <v>67.203474</v>
      </c>
      <c r="D98" s="11">
        <v>42.890780999999997</v>
      </c>
      <c r="E98" s="11">
        <v>24.670781000000002</v>
      </c>
      <c r="F98" s="11">
        <v>30.427686000000001</v>
      </c>
      <c r="G98" s="11">
        <v>24.670781000000002</v>
      </c>
      <c r="H98">
        <f t="shared" si="3"/>
        <v>1</v>
      </c>
      <c r="I98" t="str">
        <f t="shared" si="4"/>
        <v>PTC</v>
      </c>
      <c r="J98">
        <f t="shared" si="5"/>
        <v>1</v>
      </c>
    </row>
    <row r="99" spans="1:10" x14ac:dyDescent="0.2">
      <c r="A99" s="2">
        <v>3399</v>
      </c>
      <c r="B99" s="2" t="s">
        <v>366</v>
      </c>
      <c r="C99" s="11">
        <v>30.636690999999999</v>
      </c>
      <c r="D99" s="11">
        <v>43.663321000000003</v>
      </c>
      <c r="E99" s="11">
        <v>25.443321000000001</v>
      </c>
      <c r="F99" s="11">
        <v>31.102204</v>
      </c>
      <c r="G99" s="11">
        <v>25.443321000000001</v>
      </c>
      <c r="H99">
        <f t="shared" si="3"/>
        <v>1</v>
      </c>
      <c r="I99" t="str">
        <f t="shared" si="4"/>
        <v>PTC</v>
      </c>
      <c r="J99">
        <f t="shared" si="5"/>
        <v>1</v>
      </c>
    </row>
    <row r="100" spans="1:10" x14ac:dyDescent="0.2">
      <c r="A100" s="2">
        <v>3403</v>
      </c>
      <c r="B100" s="2" t="s">
        <v>368</v>
      </c>
      <c r="C100" s="11">
        <v>38.758057999999998</v>
      </c>
      <c r="D100" s="11">
        <v>42.491028999999997</v>
      </c>
      <c r="E100" s="11">
        <v>24.271028999999999</v>
      </c>
      <c r="F100" s="11">
        <v>30.280486</v>
      </c>
      <c r="G100" s="11">
        <v>24.271028999999999</v>
      </c>
      <c r="H100">
        <f t="shared" si="3"/>
        <v>1</v>
      </c>
      <c r="I100" t="str">
        <f t="shared" si="4"/>
        <v>PTC</v>
      </c>
      <c r="J100">
        <f t="shared" si="5"/>
        <v>1</v>
      </c>
    </row>
    <row r="101" spans="1:10" x14ac:dyDescent="0.2">
      <c r="A101" s="2">
        <v>3407</v>
      </c>
      <c r="B101" s="2" t="s">
        <v>370</v>
      </c>
      <c r="C101" s="11">
        <v>58.947364</v>
      </c>
      <c r="D101" s="11">
        <v>42.365816000000002</v>
      </c>
      <c r="E101" s="11">
        <v>24.145816</v>
      </c>
      <c r="F101" s="11">
        <v>30.180012000000001</v>
      </c>
      <c r="G101" s="11">
        <v>24.145816</v>
      </c>
      <c r="H101">
        <f t="shared" si="3"/>
        <v>1</v>
      </c>
      <c r="I101" t="str">
        <f t="shared" si="4"/>
        <v>PTC</v>
      </c>
      <c r="J101">
        <f t="shared" si="5"/>
        <v>1</v>
      </c>
    </row>
    <row r="102" spans="1:10" x14ac:dyDescent="0.2">
      <c r="A102" s="2">
        <v>3470</v>
      </c>
      <c r="B102" s="2" t="s">
        <v>373</v>
      </c>
      <c r="C102" s="11">
        <v>31.539628</v>
      </c>
      <c r="D102" s="11">
        <v>50.892909000000003</v>
      </c>
      <c r="E102" s="11">
        <v>32.672908999999997</v>
      </c>
      <c r="F102" s="11">
        <v>36.409123999999998</v>
      </c>
      <c r="G102" s="11">
        <v>32.672908999999997</v>
      </c>
      <c r="H102">
        <f t="shared" si="3"/>
        <v>0</v>
      </c>
      <c r="I102" t="str">
        <f t="shared" si="4"/>
        <v>PTC</v>
      </c>
      <c r="J102">
        <f t="shared" si="5"/>
        <v>1</v>
      </c>
    </row>
    <row r="103" spans="1:10" x14ac:dyDescent="0.2">
      <c r="A103" s="2">
        <v>3797</v>
      </c>
      <c r="B103" s="2" t="s">
        <v>376</v>
      </c>
      <c r="C103" s="11">
        <v>55.296807999999999</v>
      </c>
      <c r="D103" s="11">
        <v>45.27722</v>
      </c>
      <c r="E103" s="11">
        <v>27.057220000000001</v>
      </c>
      <c r="F103" s="11">
        <v>32.042686000000003</v>
      </c>
      <c r="G103" s="11">
        <v>27.057220000000001</v>
      </c>
      <c r="H103">
        <f t="shared" si="3"/>
        <v>1</v>
      </c>
      <c r="I103" t="str">
        <f t="shared" si="4"/>
        <v>PTC</v>
      </c>
      <c r="J103">
        <f t="shared" si="5"/>
        <v>1</v>
      </c>
    </row>
    <row r="104" spans="1:10" x14ac:dyDescent="0.2">
      <c r="A104" s="2">
        <v>3845</v>
      </c>
      <c r="B104" s="2" t="s">
        <v>379</v>
      </c>
      <c r="C104" s="11">
        <v>36.527701</v>
      </c>
      <c r="D104" s="11">
        <v>41.183681999999997</v>
      </c>
      <c r="E104" s="11">
        <v>22.963681999999999</v>
      </c>
      <c r="F104" s="11">
        <v>29.113057000000001</v>
      </c>
      <c r="G104" s="11">
        <v>22.963681999999999</v>
      </c>
      <c r="H104">
        <f t="shared" si="3"/>
        <v>1</v>
      </c>
      <c r="I104" t="str">
        <f t="shared" si="4"/>
        <v>PTC</v>
      </c>
      <c r="J104">
        <f t="shared" si="5"/>
        <v>1</v>
      </c>
    </row>
    <row r="105" spans="1:10" x14ac:dyDescent="0.2">
      <c r="A105" s="2">
        <v>3935</v>
      </c>
      <c r="B105" s="2" t="s">
        <v>384</v>
      </c>
      <c r="C105" s="11">
        <v>35.740302</v>
      </c>
      <c r="D105" s="11">
        <v>56.335079999999998</v>
      </c>
      <c r="E105" s="11">
        <v>38.115079999999999</v>
      </c>
      <c r="F105" s="11">
        <v>40.066591000000003</v>
      </c>
      <c r="G105" s="11">
        <v>38.115079999999999</v>
      </c>
      <c r="H105">
        <f t="shared" si="3"/>
        <v>0</v>
      </c>
      <c r="I105" t="str">
        <f t="shared" si="4"/>
        <v>PTC</v>
      </c>
      <c r="J105">
        <f t="shared" si="5"/>
        <v>1</v>
      </c>
    </row>
    <row r="106" spans="1:10" x14ac:dyDescent="0.2">
      <c r="A106" s="2">
        <v>3943</v>
      </c>
      <c r="B106" s="2" t="s">
        <v>387</v>
      </c>
      <c r="C106" s="11">
        <v>37.487887999999998</v>
      </c>
      <c r="D106" s="11">
        <v>37.763441999999998</v>
      </c>
      <c r="E106" s="11">
        <v>19.543441999999999</v>
      </c>
      <c r="F106" s="11">
        <v>26.869282999999999</v>
      </c>
      <c r="G106" s="11">
        <v>19.543441999999999</v>
      </c>
      <c r="H106">
        <f t="shared" si="3"/>
        <v>1</v>
      </c>
      <c r="I106" t="str">
        <f t="shared" si="4"/>
        <v>PTC</v>
      </c>
      <c r="J106">
        <f t="shared" si="5"/>
        <v>1</v>
      </c>
    </row>
    <row r="107" spans="1:10" x14ac:dyDescent="0.2">
      <c r="A107" s="2">
        <v>3944</v>
      </c>
      <c r="B107" s="2" t="s">
        <v>390</v>
      </c>
      <c r="C107" s="11">
        <v>28.472999999999999</v>
      </c>
      <c r="D107" s="11">
        <v>41.982090999999997</v>
      </c>
      <c r="E107" s="11">
        <v>23.762091000000002</v>
      </c>
      <c r="F107" s="11">
        <v>29.841918</v>
      </c>
      <c r="G107" s="11">
        <v>23.762091000000002</v>
      </c>
      <c r="H107">
        <f t="shared" si="3"/>
        <v>1</v>
      </c>
      <c r="I107" t="str">
        <f t="shared" si="4"/>
        <v>PTC</v>
      </c>
      <c r="J107">
        <f t="shared" si="5"/>
        <v>1</v>
      </c>
    </row>
    <row r="108" spans="1:10" x14ac:dyDescent="0.2">
      <c r="A108" s="2">
        <v>3948</v>
      </c>
      <c r="B108" s="2" t="s">
        <v>393</v>
      </c>
      <c r="C108" s="11">
        <v>37.231993000000003</v>
      </c>
      <c r="D108" s="11">
        <v>37.437779999999997</v>
      </c>
      <c r="E108" s="11">
        <v>19.217780000000001</v>
      </c>
      <c r="F108" s="11">
        <v>26.644632000000001</v>
      </c>
      <c r="G108" s="11">
        <v>19.217780000000001</v>
      </c>
      <c r="H108">
        <f t="shared" si="3"/>
        <v>1</v>
      </c>
      <c r="I108" t="str">
        <f t="shared" si="4"/>
        <v>PTC</v>
      </c>
      <c r="J108">
        <f t="shared" si="5"/>
        <v>1</v>
      </c>
    </row>
    <row r="109" spans="1:10" x14ac:dyDescent="0.2">
      <c r="A109" s="2">
        <v>3954</v>
      </c>
      <c r="B109" s="2" t="s">
        <v>396</v>
      </c>
      <c r="C109" s="11">
        <v>47.868116999999998</v>
      </c>
      <c r="D109" s="11">
        <v>37.934762999999997</v>
      </c>
      <c r="E109" s="11">
        <v>19.714763000000001</v>
      </c>
      <c r="F109" s="11">
        <v>26.996157</v>
      </c>
      <c r="G109" s="11">
        <v>19.714763000000001</v>
      </c>
      <c r="H109">
        <f t="shared" si="3"/>
        <v>1</v>
      </c>
      <c r="I109" t="str">
        <f t="shared" si="4"/>
        <v>PTC</v>
      </c>
      <c r="J109">
        <f t="shared" si="5"/>
        <v>1</v>
      </c>
    </row>
    <row r="110" spans="1:10" x14ac:dyDescent="0.2">
      <c r="A110" s="2">
        <v>4041</v>
      </c>
      <c r="B110" s="2" t="s">
        <v>398</v>
      </c>
      <c r="C110" s="11">
        <v>39.727352000000003</v>
      </c>
      <c r="D110" s="11">
        <v>42.039355</v>
      </c>
      <c r="E110" s="11">
        <v>23.819355000000002</v>
      </c>
      <c r="F110" s="11">
        <v>29.526714999999999</v>
      </c>
      <c r="G110" s="11">
        <v>23.819355000000002</v>
      </c>
      <c r="H110">
        <f t="shared" si="3"/>
        <v>1</v>
      </c>
      <c r="I110" t="str">
        <f t="shared" si="4"/>
        <v>PTC</v>
      </c>
      <c r="J110">
        <f t="shared" si="5"/>
        <v>1</v>
      </c>
    </row>
    <row r="111" spans="1:10" x14ac:dyDescent="0.2">
      <c r="A111" s="2">
        <v>4050</v>
      </c>
      <c r="B111" s="2" t="s">
        <v>403</v>
      </c>
      <c r="C111" s="11">
        <v>32.027239000000002</v>
      </c>
      <c r="D111" s="11">
        <v>42.039355</v>
      </c>
      <c r="E111" s="11">
        <v>23.819355000000002</v>
      </c>
      <c r="F111" s="11">
        <v>29.526714999999999</v>
      </c>
      <c r="G111" s="11">
        <v>23.819355000000002</v>
      </c>
      <c r="H111">
        <f t="shared" si="3"/>
        <v>1</v>
      </c>
      <c r="I111" t="str">
        <f t="shared" si="4"/>
        <v>PTC</v>
      </c>
      <c r="J111">
        <f t="shared" si="5"/>
        <v>1</v>
      </c>
    </row>
    <row r="112" spans="1:10" x14ac:dyDescent="0.2">
      <c r="A112" s="2">
        <v>4078</v>
      </c>
      <c r="B112" s="2" t="s">
        <v>406</v>
      </c>
      <c r="C112" s="11">
        <v>30.488177</v>
      </c>
      <c r="D112" s="11">
        <v>41.319474</v>
      </c>
      <c r="E112" s="11">
        <v>23.099474000000001</v>
      </c>
      <c r="F112" s="11">
        <v>29.209285000000001</v>
      </c>
      <c r="G112" s="11">
        <v>23.099474000000001</v>
      </c>
      <c r="H112">
        <f t="shared" si="3"/>
        <v>1</v>
      </c>
      <c r="I112" t="str">
        <f t="shared" si="4"/>
        <v>PTC</v>
      </c>
      <c r="J112">
        <f t="shared" si="5"/>
        <v>1</v>
      </c>
    </row>
    <row r="113" spans="1:10" x14ac:dyDescent="0.2">
      <c r="A113" s="2">
        <v>4158</v>
      </c>
      <c r="B113" s="2" t="s">
        <v>409</v>
      </c>
      <c r="C113" s="11">
        <v>22.089334000000001</v>
      </c>
      <c r="D113" s="11">
        <v>29.074468</v>
      </c>
      <c r="E113" s="11">
        <v>10.854468000000001</v>
      </c>
      <c r="F113" s="11">
        <v>20.735879000000001</v>
      </c>
      <c r="G113" s="11">
        <v>10.854468000000001</v>
      </c>
      <c r="H113">
        <f t="shared" si="3"/>
        <v>1</v>
      </c>
      <c r="I113" t="str">
        <f t="shared" si="4"/>
        <v>PTC</v>
      </c>
      <c r="J113">
        <f t="shared" si="5"/>
        <v>1</v>
      </c>
    </row>
    <row r="114" spans="1:10" x14ac:dyDescent="0.2">
      <c r="A114" s="2">
        <v>4162</v>
      </c>
      <c r="B114" s="2" t="s">
        <v>415</v>
      </c>
      <c r="C114" s="11">
        <v>40.734229999999997</v>
      </c>
      <c r="D114" s="11">
        <v>31.074971000000001</v>
      </c>
      <c r="E114" s="11">
        <v>12.854971000000001</v>
      </c>
      <c r="F114" s="11">
        <v>22.148503999999999</v>
      </c>
      <c r="G114" s="11">
        <v>12.854971000000001</v>
      </c>
      <c r="H114">
        <f t="shared" si="3"/>
        <v>1</v>
      </c>
      <c r="I114" t="str">
        <f t="shared" si="4"/>
        <v>PTC</v>
      </c>
      <c r="J114">
        <f t="shared" si="5"/>
        <v>1</v>
      </c>
    </row>
    <row r="115" spans="1:10" x14ac:dyDescent="0.2">
      <c r="A115" s="2">
        <v>4271</v>
      </c>
      <c r="B115" s="2" t="s">
        <v>417</v>
      </c>
      <c r="C115" s="11">
        <v>44.624025000000003</v>
      </c>
      <c r="D115" s="11">
        <v>42.587646999999997</v>
      </c>
      <c r="E115" s="11">
        <v>24.367647000000002</v>
      </c>
      <c r="F115" s="11">
        <v>29.948969999999999</v>
      </c>
      <c r="G115" s="11">
        <v>24.367647000000002</v>
      </c>
      <c r="H115">
        <f t="shared" si="3"/>
        <v>1</v>
      </c>
      <c r="I115" t="str">
        <f t="shared" si="4"/>
        <v>PTC</v>
      </c>
      <c r="J115">
        <f t="shared" si="5"/>
        <v>1</v>
      </c>
    </row>
    <row r="116" spans="1:10" x14ac:dyDescent="0.2">
      <c r="A116" s="2">
        <v>6002</v>
      </c>
      <c r="B116" s="2" t="s">
        <v>420</v>
      </c>
      <c r="C116" s="11">
        <v>25.704422000000001</v>
      </c>
      <c r="D116" s="11">
        <v>52.144575000000003</v>
      </c>
      <c r="E116" s="11">
        <v>33.924574999999997</v>
      </c>
      <c r="F116" s="11">
        <v>37.360090999999997</v>
      </c>
      <c r="G116" s="11">
        <v>33.924574999999997</v>
      </c>
      <c r="H116">
        <f t="shared" si="3"/>
        <v>0</v>
      </c>
      <c r="I116" t="str">
        <f t="shared" si="4"/>
        <v>PTC</v>
      </c>
      <c r="J116">
        <f t="shared" si="5"/>
        <v>1</v>
      </c>
    </row>
    <row r="117" spans="1:10" x14ac:dyDescent="0.2">
      <c r="A117" s="2">
        <v>6004</v>
      </c>
      <c r="B117" s="2" t="s">
        <v>422</v>
      </c>
      <c r="C117" s="11">
        <v>31.577244</v>
      </c>
      <c r="D117" s="11">
        <v>39.429253000000003</v>
      </c>
      <c r="E117" s="11">
        <v>21.209253</v>
      </c>
      <c r="F117" s="11">
        <v>28.053547999999999</v>
      </c>
      <c r="G117" s="11">
        <v>21.209253</v>
      </c>
      <c r="H117">
        <f t="shared" si="3"/>
        <v>1</v>
      </c>
      <c r="I117" t="str">
        <f t="shared" si="4"/>
        <v>PTC</v>
      </c>
      <c r="J117">
        <f t="shared" si="5"/>
        <v>1</v>
      </c>
    </row>
    <row r="118" spans="1:10" x14ac:dyDescent="0.2">
      <c r="A118" s="2">
        <v>6009</v>
      </c>
      <c r="B118" s="2" t="s">
        <v>424</v>
      </c>
      <c r="C118" s="11">
        <v>32.338634999999996</v>
      </c>
      <c r="D118" s="11">
        <v>38.601044999999999</v>
      </c>
      <c r="E118" s="11">
        <v>20.381045</v>
      </c>
      <c r="F118" s="11">
        <v>27.631907000000002</v>
      </c>
      <c r="G118" s="11">
        <v>20.381045</v>
      </c>
      <c r="H118">
        <f t="shared" si="3"/>
        <v>1</v>
      </c>
      <c r="I118" t="str">
        <f t="shared" si="4"/>
        <v>PTC</v>
      </c>
      <c r="J118">
        <f t="shared" si="5"/>
        <v>1</v>
      </c>
    </row>
    <row r="119" spans="1:10" x14ac:dyDescent="0.2">
      <c r="A119" s="2">
        <v>6017</v>
      </c>
      <c r="B119" s="2" t="s">
        <v>427</v>
      </c>
      <c r="C119" s="11">
        <v>32.504280999999999</v>
      </c>
      <c r="D119" s="11">
        <v>37.934956</v>
      </c>
      <c r="E119" s="11">
        <v>19.714956000000001</v>
      </c>
      <c r="F119" s="11">
        <v>27.061451000000002</v>
      </c>
      <c r="G119" s="11">
        <v>19.714956000000001</v>
      </c>
      <c r="H119">
        <f t="shared" si="3"/>
        <v>1</v>
      </c>
      <c r="I119" t="str">
        <f t="shared" si="4"/>
        <v>PTC</v>
      </c>
      <c r="J119">
        <f t="shared" si="5"/>
        <v>1</v>
      </c>
    </row>
    <row r="120" spans="1:10" x14ac:dyDescent="0.2">
      <c r="A120" s="2">
        <v>6018</v>
      </c>
      <c r="B120" s="2" t="s">
        <v>430</v>
      </c>
      <c r="C120" s="11">
        <v>37.372126000000002</v>
      </c>
      <c r="D120" s="11">
        <v>46.895997000000001</v>
      </c>
      <c r="E120" s="11">
        <v>28.675996999999999</v>
      </c>
      <c r="F120" s="11">
        <v>33.363128000000003</v>
      </c>
      <c r="G120" s="11">
        <v>28.675996999999999</v>
      </c>
      <c r="H120">
        <f t="shared" si="3"/>
        <v>1</v>
      </c>
      <c r="I120" t="str">
        <f t="shared" si="4"/>
        <v>PTC</v>
      </c>
      <c r="J120">
        <f t="shared" si="5"/>
        <v>1</v>
      </c>
    </row>
    <row r="121" spans="1:10" x14ac:dyDescent="0.2">
      <c r="A121" s="2">
        <v>6019</v>
      </c>
      <c r="B121" s="2" t="s">
        <v>433</v>
      </c>
      <c r="C121" s="11">
        <v>35.176862999999997</v>
      </c>
      <c r="D121" s="11">
        <v>50.974294</v>
      </c>
      <c r="E121" s="11">
        <v>32.754294000000002</v>
      </c>
      <c r="F121" s="11">
        <v>36.084094</v>
      </c>
      <c r="G121" s="11">
        <v>32.754294000000002</v>
      </c>
      <c r="H121">
        <f t="shared" si="3"/>
        <v>1</v>
      </c>
      <c r="I121" t="str">
        <f t="shared" si="4"/>
        <v>PTC</v>
      </c>
      <c r="J121">
        <f t="shared" si="5"/>
        <v>1</v>
      </c>
    </row>
    <row r="122" spans="1:10" x14ac:dyDescent="0.2">
      <c r="A122" s="2">
        <v>6021</v>
      </c>
      <c r="B122" s="2" t="s">
        <v>436</v>
      </c>
      <c r="C122" s="11">
        <v>28.453410000000002</v>
      </c>
      <c r="D122" s="11">
        <v>40.594445999999998</v>
      </c>
      <c r="E122" s="11">
        <v>22.374445999999999</v>
      </c>
      <c r="F122" s="11">
        <v>28.658560999999999</v>
      </c>
      <c r="G122" s="11">
        <v>22.374445999999999</v>
      </c>
      <c r="H122">
        <f t="shared" si="3"/>
        <v>1</v>
      </c>
      <c r="I122" t="str">
        <f t="shared" si="4"/>
        <v>PTC</v>
      </c>
      <c r="J122">
        <f t="shared" si="5"/>
        <v>1</v>
      </c>
    </row>
    <row r="123" spans="1:10" x14ac:dyDescent="0.2">
      <c r="A123" s="2">
        <v>6030</v>
      </c>
      <c r="B123" s="2" t="s">
        <v>439</v>
      </c>
      <c r="C123" s="11">
        <v>23.718404</v>
      </c>
      <c r="D123" s="11">
        <v>35.727198000000001</v>
      </c>
      <c r="E123" s="11">
        <v>17.507197999999999</v>
      </c>
      <c r="F123" s="11">
        <v>25.310735999999999</v>
      </c>
      <c r="G123" s="11">
        <v>17.507197999999999</v>
      </c>
      <c r="H123">
        <f t="shared" si="3"/>
        <v>1</v>
      </c>
      <c r="I123" t="str">
        <f t="shared" si="4"/>
        <v>PTC</v>
      </c>
      <c r="J123">
        <f t="shared" si="5"/>
        <v>1</v>
      </c>
    </row>
    <row r="124" spans="1:10" x14ac:dyDescent="0.2">
      <c r="A124" s="2">
        <v>6034</v>
      </c>
      <c r="B124" s="2" t="s">
        <v>442</v>
      </c>
      <c r="C124" s="11">
        <v>34.790339000000003</v>
      </c>
      <c r="D124" s="11">
        <v>37.476936000000002</v>
      </c>
      <c r="E124" s="11">
        <v>19.256936</v>
      </c>
      <c r="F124" s="11">
        <v>26.560891999999999</v>
      </c>
      <c r="G124" s="11">
        <v>19.256936</v>
      </c>
      <c r="H124">
        <f t="shared" si="3"/>
        <v>1</v>
      </c>
      <c r="I124" t="str">
        <f t="shared" si="4"/>
        <v>PTC</v>
      </c>
      <c r="J124">
        <f t="shared" si="5"/>
        <v>1</v>
      </c>
    </row>
    <row r="125" spans="1:10" x14ac:dyDescent="0.2">
      <c r="A125" s="2">
        <v>6041</v>
      </c>
      <c r="B125" s="2" t="s">
        <v>443</v>
      </c>
      <c r="C125" s="11">
        <v>34.311576000000002</v>
      </c>
      <c r="D125" s="11">
        <v>48.321472999999997</v>
      </c>
      <c r="E125" s="11">
        <v>30.101472999999999</v>
      </c>
      <c r="F125" s="11">
        <v>34.389825000000002</v>
      </c>
      <c r="G125" s="11">
        <v>30.101472999999999</v>
      </c>
      <c r="H125">
        <f t="shared" si="3"/>
        <v>1</v>
      </c>
      <c r="I125" t="str">
        <f t="shared" si="4"/>
        <v>PTC</v>
      </c>
      <c r="J125">
        <f t="shared" si="5"/>
        <v>1</v>
      </c>
    </row>
    <row r="126" spans="1:10" x14ac:dyDescent="0.2">
      <c r="A126" s="2">
        <v>6052</v>
      </c>
      <c r="B126" s="2" t="s">
        <v>446</v>
      </c>
      <c r="C126" s="11">
        <v>83.560390999999996</v>
      </c>
      <c r="D126" s="11">
        <v>45.921109999999999</v>
      </c>
      <c r="E126" s="11">
        <v>27.70111</v>
      </c>
      <c r="F126" s="11">
        <v>32.806027999999998</v>
      </c>
      <c r="G126" s="11">
        <v>27.70111</v>
      </c>
      <c r="H126">
        <f t="shared" si="3"/>
        <v>1</v>
      </c>
      <c r="I126" t="str">
        <f t="shared" si="4"/>
        <v>PTC</v>
      </c>
      <c r="J126">
        <f t="shared" si="5"/>
        <v>1</v>
      </c>
    </row>
    <row r="127" spans="1:10" x14ac:dyDescent="0.2">
      <c r="A127" s="2">
        <v>6055</v>
      </c>
      <c r="B127" s="2" t="s">
        <v>448</v>
      </c>
      <c r="C127" s="11">
        <v>45.222752999999997</v>
      </c>
      <c r="D127" s="11">
        <v>48.141336000000003</v>
      </c>
      <c r="E127" s="11">
        <v>29.921336</v>
      </c>
      <c r="F127" s="11">
        <v>34.336345000000001</v>
      </c>
      <c r="G127" s="11">
        <v>29.921336</v>
      </c>
      <c r="H127">
        <f t="shared" si="3"/>
        <v>1</v>
      </c>
      <c r="I127" t="str">
        <f t="shared" si="4"/>
        <v>PTC</v>
      </c>
      <c r="J127">
        <f t="shared" si="5"/>
        <v>1</v>
      </c>
    </row>
    <row r="128" spans="1:10" x14ac:dyDescent="0.2">
      <c r="A128" s="2">
        <v>6064</v>
      </c>
      <c r="B128" s="2" t="s">
        <v>451</v>
      </c>
      <c r="C128" s="11">
        <v>36.451856999999997</v>
      </c>
      <c r="D128" s="11">
        <v>34.033799999999999</v>
      </c>
      <c r="E128" s="11">
        <v>15.813800000000001</v>
      </c>
      <c r="F128" s="11">
        <v>24.106397000000001</v>
      </c>
      <c r="G128" s="11">
        <v>15.813800000000001</v>
      </c>
      <c r="H128">
        <f t="shared" si="3"/>
        <v>1</v>
      </c>
      <c r="I128" t="str">
        <f t="shared" si="4"/>
        <v>PTC</v>
      </c>
      <c r="J128">
        <f t="shared" si="5"/>
        <v>1</v>
      </c>
    </row>
    <row r="129" spans="1:10" x14ac:dyDescent="0.2">
      <c r="A129" s="2">
        <v>6065</v>
      </c>
      <c r="B129" s="2" t="s">
        <v>454</v>
      </c>
      <c r="C129" s="11">
        <v>23.498467000000002</v>
      </c>
      <c r="D129" s="11">
        <v>35.869363</v>
      </c>
      <c r="E129" s="11">
        <v>17.649363000000001</v>
      </c>
      <c r="F129" s="11">
        <v>25.552814999999999</v>
      </c>
      <c r="G129" s="11">
        <v>17.649363000000001</v>
      </c>
      <c r="H129">
        <f t="shared" si="3"/>
        <v>1</v>
      </c>
      <c r="I129" t="str">
        <f t="shared" si="4"/>
        <v>PTC</v>
      </c>
      <c r="J129">
        <f t="shared" si="5"/>
        <v>1</v>
      </c>
    </row>
    <row r="130" spans="1:10" x14ac:dyDescent="0.2">
      <c r="A130" s="2">
        <v>6068</v>
      </c>
      <c r="B130" s="2" t="s">
        <v>455</v>
      </c>
      <c r="C130" s="11">
        <v>29.494678</v>
      </c>
      <c r="D130" s="11">
        <v>33.548769999999998</v>
      </c>
      <c r="E130" s="11">
        <v>15.32877</v>
      </c>
      <c r="F130" s="11">
        <v>23.881260000000001</v>
      </c>
      <c r="G130" s="11">
        <v>15.32877</v>
      </c>
      <c r="H130">
        <f t="shared" si="3"/>
        <v>1</v>
      </c>
      <c r="I130" t="str">
        <f t="shared" si="4"/>
        <v>PTC</v>
      </c>
      <c r="J130">
        <f t="shared" si="5"/>
        <v>1</v>
      </c>
    </row>
    <row r="131" spans="1:10" x14ac:dyDescent="0.2">
      <c r="A131" s="2">
        <v>6071</v>
      </c>
      <c r="B131" s="2" t="s">
        <v>457</v>
      </c>
      <c r="C131" s="11">
        <v>26.306291999999999</v>
      </c>
      <c r="D131" s="11">
        <v>48.308318</v>
      </c>
      <c r="E131" s="11">
        <v>30.088318000000001</v>
      </c>
      <c r="F131" s="11">
        <v>34.378</v>
      </c>
      <c r="G131" s="11">
        <v>30.088318000000001</v>
      </c>
      <c r="H131">
        <f t="shared" ref="H131:H194" si="6">IF(G131&lt;C131,1,0)</f>
        <v>0</v>
      </c>
      <c r="I131" t="str">
        <f t="shared" ref="I131:I194" si="7">IF(G131=E131,"PTC")</f>
        <v>PTC</v>
      </c>
      <c r="J131">
        <f t="shared" ref="J131:J194" si="8">IF(I131="PTC",1,0)</f>
        <v>1</v>
      </c>
    </row>
    <row r="132" spans="1:10" x14ac:dyDescent="0.2">
      <c r="A132" s="2">
        <v>6073</v>
      </c>
      <c r="B132" s="2" t="s">
        <v>459</v>
      </c>
      <c r="C132" s="11">
        <v>45.884839999999997</v>
      </c>
      <c r="D132" s="11">
        <v>43.379291000000002</v>
      </c>
      <c r="E132" s="11">
        <v>25.159291</v>
      </c>
      <c r="F132" s="11">
        <v>31.004916999999999</v>
      </c>
      <c r="G132" s="11">
        <v>25.159291</v>
      </c>
      <c r="H132">
        <f t="shared" si="6"/>
        <v>1</v>
      </c>
      <c r="I132" t="str">
        <f t="shared" si="7"/>
        <v>PTC</v>
      </c>
      <c r="J132">
        <f t="shared" si="8"/>
        <v>1</v>
      </c>
    </row>
    <row r="133" spans="1:10" x14ac:dyDescent="0.2">
      <c r="A133" s="2">
        <v>6077</v>
      </c>
      <c r="B133" s="2" t="s">
        <v>462</v>
      </c>
      <c r="C133" s="11">
        <v>19.260974999999998</v>
      </c>
      <c r="D133" s="11">
        <v>32.951301999999998</v>
      </c>
      <c r="E133" s="11">
        <v>14.731301999999999</v>
      </c>
      <c r="F133" s="11">
        <v>23.453375999999999</v>
      </c>
      <c r="G133" s="11">
        <v>14.731301999999999</v>
      </c>
      <c r="H133">
        <f t="shared" si="6"/>
        <v>1</v>
      </c>
      <c r="I133" t="str">
        <f t="shared" si="7"/>
        <v>PTC</v>
      </c>
      <c r="J133">
        <f t="shared" si="8"/>
        <v>1</v>
      </c>
    </row>
    <row r="134" spans="1:10" x14ac:dyDescent="0.2">
      <c r="A134" s="2">
        <v>6085</v>
      </c>
      <c r="B134" s="2" t="s">
        <v>463</v>
      </c>
      <c r="C134" s="11">
        <v>46.822823</v>
      </c>
      <c r="D134" s="11">
        <v>38.787118999999997</v>
      </c>
      <c r="E134" s="11">
        <v>20.567119000000002</v>
      </c>
      <c r="F134" s="11">
        <v>27.691410999999999</v>
      </c>
      <c r="G134" s="11">
        <v>20.567119000000002</v>
      </c>
      <c r="H134">
        <f t="shared" si="6"/>
        <v>1</v>
      </c>
      <c r="I134" t="str">
        <f t="shared" si="7"/>
        <v>PTC</v>
      </c>
      <c r="J134">
        <f t="shared" si="8"/>
        <v>1</v>
      </c>
    </row>
    <row r="135" spans="1:10" x14ac:dyDescent="0.2">
      <c r="A135" s="2">
        <v>6090</v>
      </c>
      <c r="B135" s="2" t="s">
        <v>465</v>
      </c>
      <c r="C135" s="11">
        <v>35.041142999999998</v>
      </c>
      <c r="D135" s="11">
        <v>37.594296</v>
      </c>
      <c r="E135" s="11">
        <v>19.374296000000001</v>
      </c>
      <c r="F135" s="11">
        <v>26.557880999999998</v>
      </c>
      <c r="G135" s="11">
        <v>19.374296000000001</v>
      </c>
      <c r="H135">
        <f t="shared" si="6"/>
        <v>1</v>
      </c>
      <c r="I135" t="str">
        <f t="shared" si="7"/>
        <v>PTC</v>
      </c>
      <c r="J135">
        <f t="shared" si="8"/>
        <v>1</v>
      </c>
    </row>
    <row r="136" spans="1:10" x14ac:dyDescent="0.2">
      <c r="A136" s="2">
        <v>6095</v>
      </c>
      <c r="B136" s="2" t="s">
        <v>468</v>
      </c>
      <c r="C136" s="11">
        <v>33.977760000000004</v>
      </c>
      <c r="D136" s="11">
        <v>30.945314</v>
      </c>
      <c r="E136" s="11">
        <v>12.725313999999999</v>
      </c>
      <c r="F136" s="11">
        <v>22.094794</v>
      </c>
      <c r="G136" s="11">
        <v>12.725313999999999</v>
      </c>
      <c r="H136">
        <f t="shared" si="6"/>
        <v>1</v>
      </c>
      <c r="I136" t="str">
        <f t="shared" si="7"/>
        <v>PTC</v>
      </c>
      <c r="J136">
        <f t="shared" si="8"/>
        <v>1</v>
      </c>
    </row>
    <row r="137" spans="1:10" x14ac:dyDescent="0.2">
      <c r="A137" s="2">
        <v>6096</v>
      </c>
      <c r="B137" s="2" t="s">
        <v>470</v>
      </c>
      <c r="C137" s="11">
        <v>19.44632</v>
      </c>
      <c r="D137" s="11">
        <v>35.417234999999998</v>
      </c>
      <c r="E137" s="11">
        <v>17.197234999999999</v>
      </c>
      <c r="F137" s="11">
        <v>25.103956</v>
      </c>
      <c r="G137" s="11">
        <v>17.197234999999999</v>
      </c>
      <c r="H137">
        <f t="shared" si="6"/>
        <v>1</v>
      </c>
      <c r="I137" t="str">
        <f t="shared" si="7"/>
        <v>PTC</v>
      </c>
      <c r="J137">
        <f t="shared" si="8"/>
        <v>1</v>
      </c>
    </row>
    <row r="138" spans="1:10" x14ac:dyDescent="0.2">
      <c r="A138" s="2">
        <v>6098</v>
      </c>
      <c r="B138" s="2" t="s">
        <v>472</v>
      </c>
      <c r="C138" s="11">
        <v>34.499310999999999</v>
      </c>
      <c r="D138" s="11">
        <v>32.629111999999999</v>
      </c>
      <c r="E138" s="11">
        <v>14.409112</v>
      </c>
      <c r="F138" s="11">
        <v>23.189513999999999</v>
      </c>
      <c r="G138" s="11">
        <v>14.409112</v>
      </c>
      <c r="H138">
        <f t="shared" si="6"/>
        <v>1</v>
      </c>
      <c r="I138" t="str">
        <f t="shared" si="7"/>
        <v>PTC</v>
      </c>
      <c r="J138">
        <f t="shared" si="8"/>
        <v>1</v>
      </c>
    </row>
    <row r="139" spans="1:10" x14ac:dyDescent="0.2">
      <c r="A139" s="2">
        <v>6101</v>
      </c>
      <c r="B139" s="2" t="s">
        <v>475</v>
      </c>
      <c r="C139" s="11">
        <v>28.673403</v>
      </c>
      <c r="D139" s="11">
        <v>34.654966000000002</v>
      </c>
      <c r="E139" s="11">
        <v>16.434965999999999</v>
      </c>
      <c r="F139" s="11">
        <v>24.711912999999999</v>
      </c>
      <c r="G139" s="11">
        <v>16.434965999999999</v>
      </c>
      <c r="H139">
        <f t="shared" si="6"/>
        <v>1</v>
      </c>
      <c r="I139" t="str">
        <f t="shared" si="7"/>
        <v>PTC</v>
      </c>
      <c r="J139">
        <f t="shared" si="8"/>
        <v>1</v>
      </c>
    </row>
    <row r="140" spans="1:10" x14ac:dyDescent="0.2">
      <c r="A140" s="2">
        <v>6113</v>
      </c>
      <c r="B140" s="2" t="s">
        <v>477</v>
      </c>
      <c r="C140" s="11">
        <v>41.602981999999997</v>
      </c>
      <c r="D140" s="11">
        <v>43.343004999999998</v>
      </c>
      <c r="E140" s="11">
        <v>25.123004999999999</v>
      </c>
      <c r="F140" s="11">
        <v>30.829675999999999</v>
      </c>
      <c r="G140" s="11">
        <v>25.123004999999999</v>
      </c>
      <c r="H140">
        <f t="shared" si="6"/>
        <v>1</v>
      </c>
      <c r="I140" t="str">
        <f t="shared" si="7"/>
        <v>PTC</v>
      </c>
      <c r="J140">
        <f t="shared" si="8"/>
        <v>1</v>
      </c>
    </row>
    <row r="141" spans="1:10" x14ac:dyDescent="0.2">
      <c r="A141" s="2">
        <v>6137</v>
      </c>
      <c r="B141" s="2" t="s">
        <v>479</v>
      </c>
      <c r="C141" s="11">
        <v>42.542890999999997</v>
      </c>
      <c r="D141" s="11">
        <v>42.599159</v>
      </c>
      <c r="E141" s="11">
        <v>24.379159000000001</v>
      </c>
      <c r="F141" s="11">
        <v>30.271170000000001</v>
      </c>
      <c r="G141" s="11">
        <v>24.379159000000001</v>
      </c>
      <c r="H141">
        <f t="shared" si="6"/>
        <v>1</v>
      </c>
      <c r="I141" t="str">
        <f t="shared" si="7"/>
        <v>PTC</v>
      </c>
      <c r="J141">
        <f t="shared" si="8"/>
        <v>1</v>
      </c>
    </row>
    <row r="142" spans="1:10" x14ac:dyDescent="0.2">
      <c r="A142" s="2">
        <v>6138</v>
      </c>
      <c r="B142" s="2" t="s">
        <v>481</v>
      </c>
      <c r="C142" s="11">
        <v>30.381309000000002</v>
      </c>
      <c r="D142" s="11">
        <v>34.824147000000004</v>
      </c>
      <c r="E142" s="11">
        <v>16.604147000000001</v>
      </c>
      <c r="F142" s="11">
        <v>24.798686</v>
      </c>
      <c r="G142" s="11">
        <v>16.604147000000001</v>
      </c>
      <c r="H142">
        <f t="shared" si="6"/>
        <v>1</v>
      </c>
      <c r="I142" t="str">
        <f t="shared" si="7"/>
        <v>PTC</v>
      </c>
      <c r="J142">
        <f t="shared" si="8"/>
        <v>1</v>
      </c>
    </row>
    <row r="143" spans="1:10" x14ac:dyDescent="0.2">
      <c r="A143" s="2">
        <v>6139</v>
      </c>
      <c r="B143" s="2" t="s">
        <v>484</v>
      </c>
      <c r="C143" s="11">
        <v>33.709511999999997</v>
      </c>
      <c r="D143" s="11">
        <v>49.401390999999997</v>
      </c>
      <c r="E143" s="11">
        <v>31.181391000000001</v>
      </c>
      <c r="F143" s="11">
        <v>35.045884999999998</v>
      </c>
      <c r="G143" s="11">
        <v>31.181391000000001</v>
      </c>
      <c r="H143">
        <f t="shared" si="6"/>
        <v>1</v>
      </c>
      <c r="I143" t="str">
        <f t="shared" si="7"/>
        <v>PTC</v>
      </c>
      <c r="J143">
        <f t="shared" si="8"/>
        <v>1</v>
      </c>
    </row>
    <row r="144" spans="1:10" x14ac:dyDescent="0.2">
      <c r="A144" s="2">
        <v>6146</v>
      </c>
      <c r="B144" s="2" t="s">
        <v>487</v>
      </c>
      <c r="C144" s="11">
        <v>33.393740999999999</v>
      </c>
      <c r="D144" s="11">
        <v>31.934629999999999</v>
      </c>
      <c r="E144" s="11">
        <v>13.71463</v>
      </c>
      <c r="F144" s="11">
        <v>22.908691000000001</v>
      </c>
      <c r="G144" s="11">
        <v>13.71463</v>
      </c>
      <c r="H144">
        <f t="shared" si="6"/>
        <v>1</v>
      </c>
      <c r="I144" t="str">
        <f t="shared" si="7"/>
        <v>PTC</v>
      </c>
      <c r="J144">
        <f t="shared" si="8"/>
        <v>1</v>
      </c>
    </row>
    <row r="145" spans="1:10" x14ac:dyDescent="0.2">
      <c r="A145" s="2">
        <v>6155</v>
      </c>
      <c r="B145" s="2" t="s">
        <v>490</v>
      </c>
      <c r="C145" s="11">
        <v>24.074928</v>
      </c>
      <c r="D145" s="11">
        <v>39.991307999999997</v>
      </c>
      <c r="E145" s="11">
        <v>21.771308000000001</v>
      </c>
      <c r="F145" s="11">
        <v>28.381685000000001</v>
      </c>
      <c r="G145" s="11">
        <v>21.771308000000001</v>
      </c>
      <c r="H145">
        <f t="shared" si="6"/>
        <v>1</v>
      </c>
      <c r="I145" t="str">
        <f t="shared" si="7"/>
        <v>PTC</v>
      </c>
      <c r="J145">
        <f t="shared" si="8"/>
        <v>1</v>
      </c>
    </row>
    <row r="146" spans="1:10" x14ac:dyDescent="0.2">
      <c r="A146" s="2">
        <v>6165</v>
      </c>
      <c r="B146" s="2" t="s">
        <v>491</v>
      </c>
      <c r="C146" s="11">
        <v>31.570782000000001</v>
      </c>
      <c r="D146" s="11">
        <v>44.338450999999999</v>
      </c>
      <c r="E146" s="11">
        <v>26.118451</v>
      </c>
      <c r="F146" s="11">
        <v>31.346471000000001</v>
      </c>
      <c r="G146" s="11">
        <v>26.118451</v>
      </c>
      <c r="H146">
        <f t="shared" si="6"/>
        <v>1</v>
      </c>
      <c r="I146" t="str">
        <f t="shared" si="7"/>
        <v>PTC</v>
      </c>
      <c r="J146">
        <f t="shared" si="8"/>
        <v>1</v>
      </c>
    </row>
    <row r="147" spans="1:10" x14ac:dyDescent="0.2">
      <c r="A147" s="2">
        <v>6166</v>
      </c>
      <c r="B147" s="2" t="s">
        <v>494</v>
      </c>
      <c r="C147" s="11">
        <v>56.150534999999998</v>
      </c>
      <c r="D147" s="11">
        <v>42.850011000000002</v>
      </c>
      <c r="E147" s="11">
        <v>24.630011</v>
      </c>
      <c r="F147" s="11">
        <v>30.467202</v>
      </c>
      <c r="G147" s="11">
        <v>24.630011</v>
      </c>
      <c r="H147">
        <f t="shared" si="6"/>
        <v>1</v>
      </c>
      <c r="I147" t="str">
        <f t="shared" si="7"/>
        <v>PTC</v>
      </c>
      <c r="J147">
        <f t="shared" si="8"/>
        <v>1</v>
      </c>
    </row>
    <row r="148" spans="1:10" x14ac:dyDescent="0.2">
      <c r="A148" s="2">
        <v>6177</v>
      </c>
      <c r="B148" s="2" t="s">
        <v>497</v>
      </c>
      <c r="C148" s="11">
        <v>43.820639999999997</v>
      </c>
      <c r="D148" s="11">
        <v>49.697493000000001</v>
      </c>
      <c r="E148" s="11">
        <v>31.477492999999999</v>
      </c>
      <c r="F148" s="11">
        <v>35.348996</v>
      </c>
      <c r="G148" s="11">
        <v>31.477492999999999</v>
      </c>
      <c r="H148">
        <f t="shared" si="6"/>
        <v>1</v>
      </c>
      <c r="I148" t="str">
        <f t="shared" si="7"/>
        <v>PTC</v>
      </c>
      <c r="J148">
        <f t="shared" si="8"/>
        <v>1</v>
      </c>
    </row>
    <row r="149" spans="1:10" x14ac:dyDescent="0.2">
      <c r="A149" s="2">
        <v>6178</v>
      </c>
      <c r="B149" s="2" t="s">
        <v>502</v>
      </c>
      <c r="C149" s="11">
        <v>28.214137999999998</v>
      </c>
      <c r="D149" s="11">
        <v>32.680522000000003</v>
      </c>
      <c r="E149" s="11">
        <v>14.460521999999999</v>
      </c>
      <c r="F149" s="11">
        <v>23.440940000000001</v>
      </c>
      <c r="G149" s="11">
        <v>14.460521999999999</v>
      </c>
      <c r="H149">
        <f t="shared" si="6"/>
        <v>1</v>
      </c>
      <c r="I149" t="str">
        <f t="shared" si="7"/>
        <v>PTC</v>
      </c>
      <c r="J149">
        <f t="shared" si="8"/>
        <v>1</v>
      </c>
    </row>
    <row r="150" spans="1:10" x14ac:dyDescent="0.2">
      <c r="A150" s="2">
        <v>6179</v>
      </c>
      <c r="B150" s="2" t="s">
        <v>505</v>
      </c>
      <c r="C150" s="11">
        <v>27.729483999999999</v>
      </c>
      <c r="D150" s="11">
        <v>30.947854</v>
      </c>
      <c r="E150" s="11">
        <v>12.727854000000001</v>
      </c>
      <c r="F150" s="11">
        <v>22.191099999999999</v>
      </c>
      <c r="G150" s="11">
        <v>12.727854000000001</v>
      </c>
      <c r="H150">
        <f t="shared" si="6"/>
        <v>1</v>
      </c>
      <c r="I150" t="str">
        <f t="shared" si="7"/>
        <v>PTC</v>
      </c>
      <c r="J150">
        <f t="shared" si="8"/>
        <v>1</v>
      </c>
    </row>
    <row r="151" spans="1:10" x14ac:dyDescent="0.2">
      <c r="A151" s="2">
        <v>6180</v>
      </c>
      <c r="B151" s="2" t="s">
        <v>508</v>
      </c>
      <c r="C151" s="11">
        <v>27.663292999999999</v>
      </c>
      <c r="D151" s="11">
        <v>31.878117</v>
      </c>
      <c r="E151" s="11">
        <v>13.658117000000001</v>
      </c>
      <c r="F151" s="11">
        <v>22.869005000000001</v>
      </c>
      <c r="G151" s="11">
        <v>13.658117000000001</v>
      </c>
      <c r="H151">
        <f t="shared" si="6"/>
        <v>1</v>
      </c>
      <c r="I151" t="str">
        <f t="shared" si="7"/>
        <v>PTC</v>
      </c>
      <c r="J151">
        <f t="shared" si="8"/>
        <v>1</v>
      </c>
    </row>
    <row r="152" spans="1:10" x14ac:dyDescent="0.2">
      <c r="A152" s="2">
        <v>6183</v>
      </c>
      <c r="B152" s="2" t="s">
        <v>511</v>
      </c>
      <c r="C152" s="11">
        <v>53.67315</v>
      </c>
      <c r="D152" s="11">
        <v>32.943427</v>
      </c>
      <c r="E152" s="11">
        <v>14.723426999999999</v>
      </c>
      <c r="F152" s="11">
        <v>23.570775000000001</v>
      </c>
      <c r="G152" s="11">
        <v>14.723426999999999</v>
      </c>
      <c r="H152">
        <f t="shared" si="6"/>
        <v>1</v>
      </c>
      <c r="I152" t="str">
        <f t="shared" si="7"/>
        <v>PTC</v>
      </c>
      <c r="J152">
        <f t="shared" si="8"/>
        <v>1</v>
      </c>
    </row>
    <row r="153" spans="1:10" x14ac:dyDescent="0.2">
      <c r="A153" s="2">
        <v>6190</v>
      </c>
      <c r="B153" s="2" t="s">
        <v>514</v>
      </c>
      <c r="C153" s="11">
        <v>39.516232000000002</v>
      </c>
      <c r="D153" s="11">
        <v>47.890788000000001</v>
      </c>
      <c r="E153" s="11">
        <v>29.670788000000002</v>
      </c>
      <c r="F153" s="11">
        <v>34.176051000000001</v>
      </c>
      <c r="G153" s="11">
        <v>29.670788000000002</v>
      </c>
      <c r="H153">
        <f t="shared" si="6"/>
        <v>1</v>
      </c>
      <c r="I153" t="str">
        <f t="shared" si="7"/>
        <v>PTC</v>
      </c>
      <c r="J153">
        <f t="shared" si="8"/>
        <v>1</v>
      </c>
    </row>
    <row r="154" spans="1:10" x14ac:dyDescent="0.2">
      <c r="A154" s="2">
        <v>6193</v>
      </c>
      <c r="B154" s="2" t="s">
        <v>517</v>
      </c>
      <c r="C154" s="11">
        <v>27.98075</v>
      </c>
      <c r="D154" s="11">
        <v>31.942288000000001</v>
      </c>
      <c r="E154" s="11">
        <v>13.722288000000001</v>
      </c>
      <c r="F154" s="11">
        <v>22.792816999999999</v>
      </c>
      <c r="G154" s="11">
        <v>13.722288000000001</v>
      </c>
      <c r="H154">
        <f t="shared" si="6"/>
        <v>1</v>
      </c>
      <c r="I154" t="str">
        <f t="shared" si="7"/>
        <v>PTC</v>
      </c>
      <c r="J154">
        <f t="shared" si="8"/>
        <v>1</v>
      </c>
    </row>
    <row r="155" spans="1:10" x14ac:dyDescent="0.2">
      <c r="A155" s="2">
        <v>6194</v>
      </c>
      <c r="B155" s="2" t="s">
        <v>520</v>
      </c>
      <c r="C155" s="11">
        <v>34.941456000000002</v>
      </c>
      <c r="D155" s="11">
        <v>31.603884999999998</v>
      </c>
      <c r="E155" s="11">
        <v>13.383884999999999</v>
      </c>
      <c r="F155" s="11">
        <v>22.581094</v>
      </c>
      <c r="G155" s="11">
        <v>13.383884999999999</v>
      </c>
      <c r="H155">
        <f t="shared" si="6"/>
        <v>1</v>
      </c>
      <c r="I155" t="str">
        <f t="shared" si="7"/>
        <v>PTC</v>
      </c>
      <c r="J155">
        <f t="shared" si="8"/>
        <v>1</v>
      </c>
    </row>
    <row r="156" spans="1:10" x14ac:dyDescent="0.2">
      <c r="A156" s="2">
        <v>6195</v>
      </c>
      <c r="B156" s="2" t="s">
        <v>522</v>
      </c>
      <c r="C156" s="11">
        <v>32.700535000000002</v>
      </c>
      <c r="D156" s="11">
        <v>36.172848999999999</v>
      </c>
      <c r="E156" s="11">
        <v>17.952849000000001</v>
      </c>
      <c r="F156" s="11">
        <v>25.676822999999999</v>
      </c>
      <c r="G156" s="11">
        <v>17.952849000000001</v>
      </c>
      <c r="H156">
        <f t="shared" si="6"/>
        <v>1</v>
      </c>
      <c r="I156" t="str">
        <f t="shared" si="7"/>
        <v>PTC</v>
      </c>
      <c r="J156">
        <f t="shared" si="8"/>
        <v>1</v>
      </c>
    </row>
    <row r="157" spans="1:10" x14ac:dyDescent="0.2">
      <c r="A157" s="2">
        <v>6204</v>
      </c>
      <c r="B157" s="2" t="s">
        <v>525</v>
      </c>
      <c r="C157" s="11">
        <v>21.564719</v>
      </c>
      <c r="D157" s="11">
        <v>29.683648000000002</v>
      </c>
      <c r="E157" s="11">
        <v>11.463647999999999</v>
      </c>
      <c r="F157" s="11">
        <v>21.162315</v>
      </c>
      <c r="G157" s="11">
        <v>11.463647999999999</v>
      </c>
      <c r="H157">
        <f t="shared" si="6"/>
        <v>1</v>
      </c>
      <c r="I157" t="str">
        <f t="shared" si="7"/>
        <v>PTC</v>
      </c>
      <c r="J157">
        <f t="shared" si="8"/>
        <v>1</v>
      </c>
    </row>
    <row r="158" spans="1:10" x14ac:dyDescent="0.2">
      <c r="A158" s="2">
        <v>6213</v>
      </c>
      <c r="B158" s="2" t="s">
        <v>526</v>
      </c>
      <c r="C158" s="11">
        <v>31.813424000000001</v>
      </c>
      <c r="D158" s="11">
        <v>42.879063000000002</v>
      </c>
      <c r="E158" s="11">
        <v>24.659063</v>
      </c>
      <c r="F158" s="11">
        <v>30.491312000000001</v>
      </c>
      <c r="G158" s="11">
        <v>24.659063</v>
      </c>
      <c r="H158">
        <f t="shared" si="6"/>
        <v>1</v>
      </c>
      <c r="I158" t="str">
        <f t="shared" si="7"/>
        <v>PTC</v>
      </c>
      <c r="J158">
        <f t="shared" si="8"/>
        <v>1</v>
      </c>
    </row>
    <row r="159" spans="1:10" x14ac:dyDescent="0.2">
      <c r="A159" s="2">
        <v>6248</v>
      </c>
      <c r="B159" s="2" t="s">
        <v>529</v>
      </c>
      <c r="C159" s="11">
        <v>25.480657999999998</v>
      </c>
      <c r="D159" s="11">
        <v>38.711675</v>
      </c>
      <c r="E159" s="11">
        <v>20.491675000000001</v>
      </c>
      <c r="F159" s="11">
        <v>27.392692</v>
      </c>
      <c r="G159" s="11">
        <v>20.491675000000001</v>
      </c>
      <c r="H159">
        <f t="shared" si="6"/>
        <v>1</v>
      </c>
      <c r="I159" t="str">
        <f t="shared" si="7"/>
        <v>PTC</v>
      </c>
      <c r="J159">
        <f t="shared" si="8"/>
        <v>1</v>
      </c>
    </row>
    <row r="160" spans="1:10" x14ac:dyDescent="0.2">
      <c r="A160" s="2">
        <v>6249</v>
      </c>
      <c r="B160" s="2" t="s">
        <v>531</v>
      </c>
      <c r="C160" s="11">
        <v>49.255048000000002</v>
      </c>
      <c r="D160" s="11">
        <v>56.902816999999999</v>
      </c>
      <c r="E160" s="11">
        <v>38.682817</v>
      </c>
      <c r="F160" s="11">
        <v>40.433005999999999</v>
      </c>
      <c r="G160" s="11">
        <v>38.682817</v>
      </c>
      <c r="H160">
        <f t="shared" si="6"/>
        <v>1</v>
      </c>
      <c r="I160" t="str">
        <f t="shared" si="7"/>
        <v>PTC</v>
      </c>
      <c r="J160">
        <f t="shared" si="8"/>
        <v>1</v>
      </c>
    </row>
    <row r="161" spans="1:10" x14ac:dyDescent="0.2">
      <c r="A161" s="2">
        <v>6250</v>
      </c>
      <c r="B161" s="2" t="s">
        <v>533</v>
      </c>
      <c r="C161" s="11">
        <v>57.81174</v>
      </c>
      <c r="D161" s="11">
        <v>42.963120000000004</v>
      </c>
      <c r="E161" s="11">
        <v>24.743120000000001</v>
      </c>
      <c r="F161" s="11">
        <v>30.436419999999998</v>
      </c>
      <c r="G161" s="11">
        <v>24.743120000000001</v>
      </c>
      <c r="H161">
        <f t="shared" si="6"/>
        <v>1</v>
      </c>
      <c r="I161" t="str">
        <f t="shared" si="7"/>
        <v>PTC</v>
      </c>
      <c r="J161">
        <f t="shared" si="8"/>
        <v>1</v>
      </c>
    </row>
    <row r="162" spans="1:10" x14ac:dyDescent="0.2">
      <c r="A162" s="2">
        <v>6254</v>
      </c>
      <c r="B162" s="2" t="s">
        <v>534</v>
      </c>
      <c r="C162" s="11">
        <v>24.526624999999999</v>
      </c>
      <c r="D162" s="11">
        <v>34.061804000000002</v>
      </c>
      <c r="E162" s="11">
        <v>15.841804</v>
      </c>
      <c r="F162" s="11">
        <v>24.272805000000002</v>
      </c>
      <c r="G162" s="11">
        <v>15.841804</v>
      </c>
      <c r="H162">
        <f t="shared" si="6"/>
        <v>1</v>
      </c>
      <c r="I162" t="str">
        <f t="shared" si="7"/>
        <v>PTC</v>
      </c>
      <c r="J162">
        <f t="shared" si="8"/>
        <v>1</v>
      </c>
    </row>
    <row r="163" spans="1:10" x14ac:dyDescent="0.2">
      <c r="A163" s="2">
        <v>6257</v>
      </c>
      <c r="B163" s="2" t="s">
        <v>536</v>
      </c>
      <c r="C163" s="11">
        <v>47.069932999999999</v>
      </c>
      <c r="D163" s="11">
        <v>53.177337999999999</v>
      </c>
      <c r="E163" s="11">
        <v>34.957338</v>
      </c>
      <c r="F163" s="11">
        <v>37.931980000000003</v>
      </c>
      <c r="G163" s="11">
        <v>34.957338</v>
      </c>
      <c r="H163">
        <f t="shared" si="6"/>
        <v>1</v>
      </c>
      <c r="I163" t="str">
        <f t="shared" si="7"/>
        <v>PTC</v>
      </c>
      <c r="J163">
        <f t="shared" si="8"/>
        <v>1</v>
      </c>
    </row>
    <row r="164" spans="1:10" x14ac:dyDescent="0.2">
      <c r="A164" s="2">
        <v>6264</v>
      </c>
      <c r="B164" s="2" t="s">
        <v>538</v>
      </c>
      <c r="C164" s="11">
        <v>27.848064999999998</v>
      </c>
      <c r="D164" s="11">
        <v>52.599238999999997</v>
      </c>
      <c r="E164" s="11">
        <v>34.379238999999998</v>
      </c>
      <c r="F164" s="11">
        <v>37.422541000000002</v>
      </c>
      <c r="G164" s="11">
        <v>34.379238999999998</v>
      </c>
      <c r="H164">
        <f t="shared" si="6"/>
        <v>0</v>
      </c>
      <c r="I164" t="str">
        <f t="shared" si="7"/>
        <v>PTC</v>
      </c>
      <c r="J164">
        <f t="shared" si="8"/>
        <v>1</v>
      </c>
    </row>
    <row r="165" spans="1:10" x14ac:dyDescent="0.2">
      <c r="A165" s="2">
        <v>6469</v>
      </c>
      <c r="B165" s="2" t="s">
        <v>539</v>
      </c>
      <c r="C165" s="11">
        <v>22.31439</v>
      </c>
      <c r="D165" s="11">
        <v>33.263514000000001</v>
      </c>
      <c r="E165" s="11">
        <v>15.043514</v>
      </c>
      <c r="F165" s="11">
        <v>23.672115000000002</v>
      </c>
      <c r="G165" s="11">
        <v>15.043514</v>
      </c>
      <c r="H165">
        <f t="shared" si="6"/>
        <v>1</v>
      </c>
      <c r="I165" t="str">
        <f t="shared" si="7"/>
        <v>PTC</v>
      </c>
      <c r="J165">
        <f t="shared" si="8"/>
        <v>1</v>
      </c>
    </row>
    <row r="166" spans="1:10" x14ac:dyDescent="0.2">
      <c r="A166" s="2">
        <v>6481</v>
      </c>
      <c r="B166" s="2" t="s">
        <v>540</v>
      </c>
      <c r="C166" s="11">
        <v>34.379899999999999</v>
      </c>
      <c r="D166" s="11">
        <v>43.615288999999997</v>
      </c>
      <c r="E166" s="11">
        <v>25.395288999999998</v>
      </c>
      <c r="F166" s="11">
        <v>30.855414</v>
      </c>
      <c r="G166" s="11">
        <v>25.395288999999998</v>
      </c>
      <c r="H166">
        <f t="shared" si="6"/>
        <v>1</v>
      </c>
      <c r="I166" t="str">
        <f t="shared" si="7"/>
        <v>PTC</v>
      </c>
      <c r="J166">
        <f t="shared" si="8"/>
        <v>1</v>
      </c>
    </row>
    <row r="167" spans="1:10" x14ac:dyDescent="0.2">
      <c r="A167" s="2">
        <v>6639</v>
      </c>
      <c r="B167" s="2" t="s">
        <v>544</v>
      </c>
      <c r="C167" s="11">
        <v>36.360118</v>
      </c>
      <c r="D167" s="11">
        <v>44.399763999999998</v>
      </c>
      <c r="E167" s="11">
        <v>26.179763999999999</v>
      </c>
      <c r="F167" s="11">
        <v>31.693251</v>
      </c>
      <c r="G167" s="11">
        <v>26.179763999999999</v>
      </c>
      <c r="H167">
        <f t="shared" si="6"/>
        <v>1</v>
      </c>
      <c r="I167" t="str">
        <f t="shared" si="7"/>
        <v>PTC</v>
      </c>
      <c r="J167">
        <f t="shared" si="8"/>
        <v>1</v>
      </c>
    </row>
    <row r="168" spans="1:10" x14ac:dyDescent="0.2">
      <c r="A168" s="2">
        <v>6641</v>
      </c>
      <c r="B168" s="2" t="s">
        <v>547</v>
      </c>
      <c r="C168" s="11">
        <v>38.663463</v>
      </c>
      <c r="D168" s="11">
        <v>38.037627999999998</v>
      </c>
      <c r="E168" s="11">
        <v>19.817627999999999</v>
      </c>
      <c r="F168" s="11">
        <v>27.223002999999999</v>
      </c>
      <c r="G168" s="11">
        <v>19.817627999999999</v>
      </c>
      <c r="H168">
        <f t="shared" si="6"/>
        <v>1</v>
      </c>
      <c r="I168" t="str">
        <f t="shared" si="7"/>
        <v>PTC</v>
      </c>
      <c r="J168">
        <f t="shared" si="8"/>
        <v>1</v>
      </c>
    </row>
    <row r="169" spans="1:10" x14ac:dyDescent="0.2">
      <c r="A169" s="2">
        <v>6664</v>
      </c>
      <c r="B169" s="2" t="s">
        <v>549</v>
      </c>
      <c r="C169" s="11">
        <v>28.144037999999998</v>
      </c>
      <c r="D169" s="11">
        <v>34.119272000000002</v>
      </c>
      <c r="E169" s="11">
        <v>15.899272</v>
      </c>
      <c r="F169" s="11">
        <v>24.31026</v>
      </c>
      <c r="G169" s="11">
        <v>15.899272</v>
      </c>
      <c r="H169">
        <f t="shared" si="6"/>
        <v>1</v>
      </c>
      <c r="I169" t="str">
        <f t="shared" si="7"/>
        <v>PTC</v>
      </c>
      <c r="J169">
        <f t="shared" si="8"/>
        <v>1</v>
      </c>
    </row>
    <row r="170" spans="1:10" x14ac:dyDescent="0.2">
      <c r="A170" s="2">
        <v>6761</v>
      </c>
      <c r="B170" s="2" t="s">
        <v>550</v>
      </c>
      <c r="C170" s="11">
        <v>29.349747000000001</v>
      </c>
      <c r="D170" s="11">
        <v>37.008502</v>
      </c>
      <c r="E170" s="11">
        <v>18.788502000000001</v>
      </c>
      <c r="F170" s="11">
        <v>26.255065999999999</v>
      </c>
      <c r="G170" s="11">
        <v>18.788502000000001</v>
      </c>
      <c r="H170">
        <f t="shared" si="6"/>
        <v>1</v>
      </c>
      <c r="I170" t="str">
        <f t="shared" si="7"/>
        <v>PTC</v>
      </c>
      <c r="J170">
        <f t="shared" si="8"/>
        <v>1</v>
      </c>
    </row>
    <row r="171" spans="1:10" x14ac:dyDescent="0.2">
      <c r="A171" s="2">
        <v>6768</v>
      </c>
      <c r="B171" s="2" t="s">
        <v>553</v>
      </c>
      <c r="C171" s="11">
        <v>29.471395000000001</v>
      </c>
      <c r="D171" s="11">
        <v>38.805062</v>
      </c>
      <c r="E171" s="11">
        <v>20.585062000000001</v>
      </c>
      <c r="F171" s="11">
        <v>27.599820000000001</v>
      </c>
      <c r="G171" s="11">
        <v>20.585062000000001</v>
      </c>
      <c r="H171">
        <f t="shared" si="6"/>
        <v>1</v>
      </c>
      <c r="I171" t="str">
        <f t="shared" si="7"/>
        <v>PTC</v>
      </c>
      <c r="J171">
        <f t="shared" si="8"/>
        <v>1</v>
      </c>
    </row>
    <row r="172" spans="1:10" x14ac:dyDescent="0.2">
      <c r="A172" s="2">
        <v>6772</v>
      </c>
      <c r="B172" s="2" t="s">
        <v>557</v>
      </c>
      <c r="C172" s="11">
        <v>44.218639000000003</v>
      </c>
      <c r="D172" s="11">
        <v>33.575963000000002</v>
      </c>
      <c r="E172" s="11">
        <v>15.355962999999999</v>
      </c>
      <c r="F172" s="11">
        <v>23.598655999999998</v>
      </c>
      <c r="G172" s="11">
        <v>15.355962999999999</v>
      </c>
      <c r="H172">
        <f t="shared" si="6"/>
        <v>1</v>
      </c>
      <c r="I172" t="str">
        <f t="shared" si="7"/>
        <v>PTC</v>
      </c>
      <c r="J172">
        <f t="shared" si="8"/>
        <v>1</v>
      </c>
    </row>
    <row r="173" spans="1:10" x14ac:dyDescent="0.2">
      <c r="A173" s="2">
        <v>6823</v>
      </c>
      <c r="B173" s="2" t="s">
        <v>560</v>
      </c>
      <c r="C173" s="11">
        <v>30.684812000000001</v>
      </c>
      <c r="D173" s="11">
        <v>44.673811000000001</v>
      </c>
      <c r="E173" s="11">
        <v>26.453811000000002</v>
      </c>
      <c r="F173" s="11">
        <v>31.876456999999998</v>
      </c>
      <c r="G173" s="11">
        <v>26.453811000000002</v>
      </c>
      <c r="H173">
        <f t="shared" si="6"/>
        <v>1</v>
      </c>
      <c r="I173" t="str">
        <f t="shared" si="7"/>
        <v>PTC</v>
      </c>
      <c r="J173">
        <f t="shared" si="8"/>
        <v>1</v>
      </c>
    </row>
    <row r="174" spans="1:10" x14ac:dyDescent="0.2">
      <c r="A174" s="2">
        <v>7030</v>
      </c>
      <c r="B174" s="2" t="s">
        <v>562</v>
      </c>
      <c r="C174" s="11">
        <v>28.350709999999999</v>
      </c>
      <c r="D174" s="11">
        <v>31.350580999999998</v>
      </c>
      <c r="E174" s="11">
        <v>13.130580999999999</v>
      </c>
      <c r="F174" s="11">
        <v>22.478576</v>
      </c>
      <c r="G174" s="11">
        <v>13.130580999999999</v>
      </c>
      <c r="H174">
        <f t="shared" si="6"/>
        <v>1</v>
      </c>
      <c r="I174" t="str">
        <f t="shared" si="7"/>
        <v>PTC</v>
      </c>
      <c r="J174">
        <f t="shared" si="8"/>
        <v>1</v>
      </c>
    </row>
    <row r="175" spans="1:10" x14ac:dyDescent="0.2">
      <c r="A175" s="2">
        <v>7097</v>
      </c>
      <c r="B175" s="2" t="s">
        <v>564</v>
      </c>
      <c r="C175" s="11">
        <v>27.605789000000001</v>
      </c>
      <c r="D175" s="11">
        <v>33.502538000000001</v>
      </c>
      <c r="E175" s="11">
        <v>15.282538000000001</v>
      </c>
      <c r="F175" s="11">
        <v>24.005096999999999</v>
      </c>
      <c r="G175" s="11">
        <v>15.282538000000001</v>
      </c>
      <c r="H175">
        <f t="shared" si="6"/>
        <v>1</v>
      </c>
      <c r="I175" t="str">
        <f t="shared" si="7"/>
        <v>PTC</v>
      </c>
      <c r="J175">
        <f t="shared" si="8"/>
        <v>1</v>
      </c>
    </row>
    <row r="176" spans="1:10" x14ac:dyDescent="0.2">
      <c r="A176" s="2">
        <v>7213</v>
      </c>
      <c r="B176" s="2" t="s">
        <v>567</v>
      </c>
      <c r="C176" s="11">
        <v>59.613449000000003</v>
      </c>
      <c r="D176" s="11">
        <v>44.431544000000002</v>
      </c>
      <c r="E176" s="11">
        <v>26.211544</v>
      </c>
      <c r="F176" s="11">
        <v>31.471125000000001</v>
      </c>
      <c r="G176" s="11">
        <v>26.211544</v>
      </c>
      <c r="H176">
        <f t="shared" si="6"/>
        <v>1</v>
      </c>
      <c r="I176" t="str">
        <f t="shared" si="7"/>
        <v>PTC</v>
      </c>
      <c r="J176">
        <f t="shared" si="8"/>
        <v>1</v>
      </c>
    </row>
    <row r="177" spans="1:10" x14ac:dyDescent="0.2">
      <c r="A177" s="2">
        <v>7343</v>
      </c>
      <c r="B177" s="2" t="s">
        <v>569</v>
      </c>
      <c r="C177" s="11">
        <v>36.869297000000003</v>
      </c>
      <c r="D177" s="11">
        <v>34.590977000000002</v>
      </c>
      <c r="E177" s="11">
        <v>16.370977</v>
      </c>
      <c r="F177" s="11">
        <v>24.533263000000002</v>
      </c>
      <c r="G177" s="11">
        <v>16.370977</v>
      </c>
      <c r="H177">
        <f t="shared" si="6"/>
        <v>1</v>
      </c>
      <c r="I177" t="str">
        <f t="shared" si="7"/>
        <v>PTC</v>
      </c>
      <c r="J177">
        <f t="shared" si="8"/>
        <v>1</v>
      </c>
    </row>
    <row r="178" spans="1:10" x14ac:dyDescent="0.2">
      <c r="A178" s="2">
        <v>7504</v>
      </c>
      <c r="B178" s="2" t="s">
        <v>570</v>
      </c>
      <c r="C178" s="11">
        <v>19.288827999999999</v>
      </c>
      <c r="D178" s="11">
        <v>34.451587000000004</v>
      </c>
      <c r="E178" s="11">
        <v>16.231587000000001</v>
      </c>
      <c r="F178" s="11">
        <v>24.556276</v>
      </c>
      <c r="G178" s="11">
        <v>16.231587000000001</v>
      </c>
      <c r="H178">
        <f t="shared" si="6"/>
        <v>1</v>
      </c>
      <c r="I178" t="str">
        <f t="shared" si="7"/>
        <v>PTC</v>
      </c>
      <c r="J178">
        <f t="shared" si="8"/>
        <v>1</v>
      </c>
    </row>
    <row r="179" spans="1:10" x14ac:dyDescent="0.2">
      <c r="A179" s="2">
        <v>7790</v>
      </c>
      <c r="B179" s="2" t="s">
        <v>572</v>
      </c>
      <c r="C179" s="11">
        <v>34.526980999999999</v>
      </c>
      <c r="D179" s="11">
        <v>43.822366000000002</v>
      </c>
      <c r="E179" s="11">
        <v>25.602366</v>
      </c>
      <c r="F179" s="11">
        <v>31.073392999999999</v>
      </c>
      <c r="G179" s="11">
        <v>25.602366</v>
      </c>
      <c r="H179">
        <f t="shared" si="6"/>
        <v>1</v>
      </c>
      <c r="I179" t="str">
        <f t="shared" si="7"/>
        <v>PTC</v>
      </c>
      <c r="J179">
        <f t="shared" si="8"/>
        <v>1</v>
      </c>
    </row>
    <row r="180" spans="1:10" x14ac:dyDescent="0.2">
      <c r="A180" s="2">
        <v>7902</v>
      </c>
      <c r="B180" s="2" t="s">
        <v>575</v>
      </c>
      <c r="C180" s="11">
        <v>72.064370999999994</v>
      </c>
      <c r="D180" s="11">
        <v>48.170372999999998</v>
      </c>
      <c r="E180" s="11">
        <v>29.950372999999999</v>
      </c>
      <c r="F180" s="11">
        <v>34.169145999999998</v>
      </c>
      <c r="G180" s="11">
        <v>29.950372999999999</v>
      </c>
      <c r="H180">
        <f t="shared" si="6"/>
        <v>1</v>
      </c>
      <c r="I180" t="str">
        <f t="shared" si="7"/>
        <v>PTC</v>
      </c>
      <c r="J180">
        <f t="shared" si="8"/>
        <v>1</v>
      </c>
    </row>
    <row r="181" spans="1:10" x14ac:dyDescent="0.2">
      <c r="A181" s="2">
        <v>8023</v>
      </c>
      <c r="B181" s="2" t="s">
        <v>576</v>
      </c>
      <c r="C181" s="11">
        <v>31.069471</v>
      </c>
      <c r="D181" s="11">
        <v>40.455365999999998</v>
      </c>
      <c r="E181" s="11">
        <v>22.235365999999999</v>
      </c>
      <c r="F181" s="11">
        <v>28.620757999999999</v>
      </c>
      <c r="G181" s="11">
        <v>22.235365999999999</v>
      </c>
      <c r="H181">
        <f t="shared" si="6"/>
        <v>1</v>
      </c>
      <c r="I181" t="str">
        <f t="shared" si="7"/>
        <v>PTC</v>
      </c>
      <c r="J181">
        <f t="shared" si="8"/>
        <v>1</v>
      </c>
    </row>
    <row r="182" spans="1:10" x14ac:dyDescent="0.2">
      <c r="A182" s="2">
        <v>8042</v>
      </c>
      <c r="B182" s="2" t="s">
        <v>578</v>
      </c>
      <c r="C182" s="11">
        <v>39.605367999999999</v>
      </c>
      <c r="D182" s="11">
        <v>61.511418999999997</v>
      </c>
      <c r="E182" s="11">
        <v>43.291418999999998</v>
      </c>
      <c r="F182" s="11">
        <v>43.817253000000001</v>
      </c>
      <c r="G182" s="11">
        <v>43.291418999999998</v>
      </c>
      <c r="H182">
        <f t="shared" si="6"/>
        <v>0</v>
      </c>
      <c r="I182" t="str">
        <f t="shared" si="7"/>
        <v>PTC</v>
      </c>
      <c r="J182">
        <f t="shared" si="8"/>
        <v>1</v>
      </c>
    </row>
    <row r="183" spans="1:10" x14ac:dyDescent="0.2">
      <c r="A183" s="2">
        <v>8066</v>
      </c>
      <c r="B183" s="2" t="s">
        <v>580</v>
      </c>
      <c r="C183" s="11">
        <v>40.575029000000001</v>
      </c>
      <c r="D183" s="11">
        <v>33.104807000000001</v>
      </c>
      <c r="E183" s="11">
        <v>14.884807</v>
      </c>
      <c r="F183" s="11">
        <v>23.546279999999999</v>
      </c>
      <c r="G183" s="11">
        <v>14.884807</v>
      </c>
      <c r="H183">
        <f t="shared" si="6"/>
        <v>1</v>
      </c>
      <c r="I183" t="str">
        <f t="shared" si="7"/>
        <v>PTC</v>
      </c>
      <c r="J183">
        <f t="shared" si="8"/>
        <v>1</v>
      </c>
    </row>
    <row r="184" spans="1:10" x14ac:dyDescent="0.2">
      <c r="A184" s="2">
        <v>8069</v>
      </c>
      <c r="B184" s="2" t="s">
        <v>583</v>
      </c>
      <c r="C184" s="11">
        <v>30.964886</v>
      </c>
      <c r="D184" s="11">
        <v>43.494219000000001</v>
      </c>
      <c r="E184" s="11">
        <v>25.274218999999999</v>
      </c>
      <c r="F184" s="11">
        <v>30.751768999999999</v>
      </c>
      <c r="G184" s="11">
        <v>25.274218999999999</v>
      </c>
      <c r="H184">
        <f t="shared" si="6"/>
        <v>1</v>
      </c>
      <c r="I184" t="str">
        <f t="shared" si="7"/>
        <v>PTC</v>
      </c>
      <c r="J184">
        <f t="shared" si="8"/>
        <v>1</v>
      </c>
    </row>
    <row r="185" spans="1:10" x14ac:dyDescent="0.2">
      <c r="A185" s="2">
        <v>8102</v>
      </c>
      <c r="B185" s="2" t="s">
        <v>584</v>
      </c>
      <c r="C185" s="11">
        <v>34.205179999999999</v>
      </c>
      <c r="D185" s="11">
        <v>44.018748000000002</v>
      </c>
      <c r="E185" s="11">
        <v>25.798748</v>
      </c>
      <c r="F185" s="11">
        <v>31.193051000000001</v>
      </c>
      <c r="G185" s="11">
        <v>25.798748</v>
      </c>
      <c r="H185">
        <f t="shared" si="6"/>
        <v>1</v>
      </c>
      <c r="I185" t="str">
        <f t="shared" si="7"/>
        <v>PTC</v>
      </c>
      <c r="J185">
        <f t="shared" si="8"/>
        <v>1</v>
      </c>
    </row>
    <row r="186" spans="1:10" x14ac:dyDescent="0.2">
      <c r="A186" s="2">
        <v>8219</v>
      </c>
      <c r="B186" s="2" t="s">
        <v>585</v>
      </c>
      <c r="C186" s="11">
        <v>32.250033000000002</v>
      </c>
      <c r="D186" s="11">
        <v>36.575670000000002</v>
      </c>
      <c r="E186" s="11">
        <v>18.35567</v>
      </c>
      <c r="F186" s="11">
        <v>25.748418000000001</v>
      </c>
      <c r="G186" s="11">
        <v>18.35567</v>
      </c>
      <c r="H186">
        <f t="shared" si="6"/>
        <v>1</v>
      </c>
      <c r="I186" t="str">
        <f t="shared" si="7"/>
        <v>PTC</v>
      </c>
      <c r="J186">
        <f t="shared" si="8"/>
        <v>1</v>
      </c>
    </row>
    <row r="187" spans="1:10" x14ac:dyDescent="0.2">
      <c r="A187" s="2">
        <v>8222</v>
      </c>
      <c r="B187" s="2" t="s">
        <v>588</v>
      </c>
      <c r="C187" s="11">
        <v>36.153846999999999</v>
      </c>
      <c r="D187" s="11">
        <v>33.161670999999998</v>
      </c>
      <c r="E187" s="11">
        <v>14.941670999999999</v>
      </c>
      <c r="F187" s="11">
        <v>23.590610999999999</v>
      </c>
      <c r="G187" s="11">
        <v>14.941670999999999</v>
      </c>
      <c r="H187">
        <f t="shared" si="6"/>
        <v>1</v>
      </c>
      <c r="I187" t="str">
        <f t="shared" si="7"/>
        <v>PTC</v>
      </c>
      <c r="J187">
        <f t="shared" si="8"/>
        <v>1</v>
      </c>
    </row>
    <row r="188" spans="1:10" x14ac:dyDescent="0.2">
      <c r="A188" s="2">
        <v>8223</v>
      </c>
      <c r="B188" s="2" t="s">
        <v>589</v>
      </c>
      <c r="C188" s="11">
        <v>39.444949999999999</v>
      </c>
      <c r="D188" s="11">
        <v>52.946283000000001</v>
      </c>
      <c r="E188" s="11">
        <v>34.726283000000002</v>
      </c>
      <c r="F188" s="11">
        <v>37.632638999999998</v>
      </c>
      <c r="G188" s="11">
        <v>34.726283000000002</v>
      </c>
      <c r="H188">
        <f t="shared" si="6"/>
        <v>1</v>
      </c>
      <c r="I188" t="str">
        <f t="shared" si="7"/>
        <v>PTC</v>
      </c>
      <c r="J188">
        <f t="shared" si="8"/>
        <v>1</v>
      </c>
    </row>
    <row r="189" spans="1:10" x14ac:dyDescent="0.2">
      <c r="A189" s="2">
        <v>8224</v>
      </c>
      <c r="B189" s="2" t="s">
        <v>593</v>
      </c>
      <c r="C189" s="11">
        <v>48.939582000000001</v>
      </c>
      <c r="D189" s="11">
        <v>44.336162999999999</v>
      </c>
      <c r="E189" s="11">
        <v>26.116163</v>
      </c>
      <c r="F189" s="11">
        <v>31.22317</v>
      </c>
      <c r="G189" s="11">
        <v>26.116163</v>
      </c>
      <c r="H189">
        <f t="shared" si="6"/>
        <v>1</v>
      </c>
      <c r="I189" t="str">
        <f t="shared" si="7"/>
        <v>PTC</v>
      </c>
      <c r="J189">
        <f t="shared" si="8"/>
        <v>1</v>
      </c>
    </row>
    <row r="190" spans="1:10" x14ac:dyDescent="0.2">
      <c r="A190" s="2">
        <v>8226</v>
      </c>
      <c r="B190" s="2" t="s">
        <v>598</v>
      </c>
      <c r="C190" s="11">
        <v>44.420203999999998</v>
      </c>
      <c r="D190" s="11">
        <v>38.031019999999998</v>
      </c>
      <c r="E190" s="11">
        <v>19.811019999999999</v>
      </c>
      <c r="F190" s="11">
        <v>27.002134999999999</v>
      </c>
      <c r="G190" s="11">
        <v>19.811019999999999</v>
      </c>
      <c r="H190">
        <f t="shared" si="6"/>
        <v>1</v>
      </c>
      <c r="I190" t="str">
        <f t="shared" si="7"/>
        <v>PTC</v>
      </c>
      <c r="J190">
        <f t="shared" si="8"/>
        <v>1</v>
      </c>
    </row>
    <row r="191" spans="1:10" x14ac:dyDescent="0.2">
      <c r="A191" s="2">
        <v>10143</v>
      </c>
      <c r="B191" s="2" t="s">
        <v>600</v>
      </c>
      <c r="C191" s="11">
        <v>25.308599000000001</v>
      </c>
      <c r="D191" s="11">
        <v>33.288485999999999</v>
      </c>
      <c r="E191" s="11">
        <v>15.068486</v>
      </c>
      <c r="F191" s="11">
        <v>23.604398</v>
      </c>
      <c r="G191" s="11">
        <v>15.068486</v>
      </c>
      <c r="H191">
        <f t="shared" si="6"/>
        <v>1</v>
      </c>
      <c r="I191" t="str">
        <f t="shared" si="7"/>
        <v>PTC</v>
      </c>
      <c r="J191">
        <f t="shared" si="8"/>
        <v>1</v>
      </c>
    </row>
    <row r="192" spans="1:10" x14ac:dyDescent="0.2">
      <c r="A192" s="2">
        <v>10151</v>
      </c>
      <c r="B192" s="2" t="s">
        <v>604</v>
      </c>
      <c r="C192" s="11">
        <v>31.710591999999998</v>
      </c>
      <c r="D192" s="11">
        <v>32.333984999999998</v>
      </c>
      <c r="E192" s="11">
        <v>14.113985</v>
      </c>
      <c r="F192" s="11">
        <v>23.055752999999999</v>
      </c>
      <c r="G192" s="11">
        <v>14.113985</v>
      </c>
      <c r="H192">
        <f t="shared" si="6"/>
        <v>1</v>
      </c>
      <c r="I192" t="str">
        <f t="shared" si="7"/>
        <v>PTC</v>
      </c>
      <c r="J192">
        <f t="shared" si="8"/>
        <v>1</v>
      </c>
    </row>
    <row r="193" spans="1:10" x14ac:dyDescent="0.2">
      <c r="A193" s="2">
        <v>10603</v>
      </c>
      <c r="B193" s="2" t="s">
        <v>607</v>
      </c>
      <c r="C193" s="11">
        <v>33.864839000000003</v>
      </c>
      <c r="D193" s="11">
        <v>33.288485999999999</v>
      </c>
      <c r="E193" s="11">
        <v>15.068486</v>
      </c>
      <c r="F193" s="11">
        <v>23.604398</v>
      </c>
      <c r="G193" s="11">
        <v>15.068486</v>
      </c>
      <c r="H193">
        <f t="shared" si="6"/>
        <v>1</v>
      </c>
      <c r="I193" t="str">
        <f t="shared" si="7"/>
        <v>PTC</v>
      </c>
      <c r="J193">
        <f t="shared" si="8"/>
        <v>1</v>
      </c>
    </row>
    <row r="194" spans="1:10" x14ac:dyDescent="0.2">
      <c r="A194" s="2">
        <v>10671</v>
      </c>
      <c r="B194" s="2" t="s">
        <v>609</v>
      </c>
      <c r="C194" s="11">
        <v>41.993839999999999</v>
      </c>
      <c r="D194" s="11">
        <v>30.692588000000001</v>
      </c>
      <c r="E194" s="11">
        <v>12.472588</v>
      </c>
      <c r="F194" s="11">
        <v>21.934932</v>
      </c>
      <c r="G194" s="11">
        <v>12.472588</v>
      </c>
      <c r="H194">
        <f t="shared" si="6"/>
        <v>1</v>
      </c>
      <c r="I194" t="str">
        <f t="shared" si="7"/>
        <v>PTC</v>
      </c>
      <c r="J194">
        <f t="shared" si="8"/>
        <v>1</v>
      </c>
    </row>
    <row r="195" spans="1:10" x14ac:dyDescent="0.2">
      <c r="A195" s="2">
        <v>50611</v>
      </c>
      <c r="B195" s="2" t="s">
        <v>612</v>
      </c>
      <c r="C195" s="11">
        <v>43.354655000000001</v>
      </c>
      <c r="D195" s="11">
        <v>33.288485999999999</v>
      </c>
      <c r="E195" s="11">
        <v>15.068486</v>
      </c>
      <c r="F195" s="11">
        <v>23.604398</v>
      </c>
      <c r="G195" s="11">
        <v>15.068486</v>
      </c>
      <c r="H195">
        <f t="shared" ref="H195:H211" si="9">IF(G195&lt;C195,1,0)</f>
        <v>1</v>
      </c>
      <c r="I195" t="str">
        <f t="shared" ref="I195:I211" si="10">IF(G195=E195,"PTC")</f>
        <v>PTC</v>
      </c>
      <c r="J195">
        <f t="shared" ref="J195:J211" si="11">IF(I195="PTC",1,0)</f>
        <v>1</v>
      </c>
    </row>
    <row r="196" spans="1:10" x14ac:dyDescent="0.2">
      <c r="A196" s="2">
        <v>50776</v>
      </c>
      <c r="B196" s="2" t="s">
        <v>615</v>
      </c>
      <c r="C196" s="11">
        <v>58.558346999999998</v>
      </c>
      <c r="D196" s="11">
        <v>33.288485999999999</v>
      </c>
      <c r="E196" s="11">
        <v>15.068486</v>
      </c>
      <c r="F196" s="11">
        <v>23.604398</v>
      </c>
      <c r="G196" s="11">
        <v>15.068486</v>
      </c>
      <c r="H196">
        <f t="shared" si="9"/>
        <v>1</v>
      </c>
      <c r="I196" t="str">
        <f t="shared" si="10"/>
        <v>PTC</v>
      </c>
      <c r="J196">
        <f t="shared" si="11"/>
        <v>1</v>
      </c>
    </row>
    <row r="197" spans="1:10" x14ac:dyDescent="0.2">
      <c r="A197" s="2">
        <v>50974</v>
      </c>
      <c r="B197" s="2" t="s">
        <v>685</v>
      </c>
      <c r="C197" s="11">
        <v>36.269731999999998</v>
      </c>
      <c r="D197" s="11">
        <v>33.288485999999999</v>
      </c>
      <c r="E197" s="11">
        <v>15.068486</v>
      </c>
      <c r="F197" s="11">
        <v>23.604398</v>
      </c>
      <c r="G197" s="11">
        <v>15.068486</v>
      </c>
      <c r="H197">
        <f t="shared" si="9"/>
        <v>1</v>
      </c>
      <c r="I197" t="str">
        <f t="shared" si="10"/>
        <v>PTC</v>
      </c>
      <c r="J197">
        <f t="shared" si="11"/>
        <v>1</v>
      </c>
    </row>
    <row r="198" spans="1:10" x14ac:dyDescent="0.2">
      <c r="A198" s="2">
        <v>55076</v>
      </c>
      <c r="B198" s="2" t="s">
        <v>620</v>
      </c>
      <c r="C198" s="11">
        <v>40.876255</v>
      </c>
      <c r="D198" s="11">
        <v>45.682178999999998</v>
      </c>
      <c r="E198" s="11">
        <v>27.462178999999999</v>
      </c>
      <c r="F198" s="11">
        <v>32.602060999999999</v>
      </c>
      <c r="G198" s="11">
        <v>27.462178999999999</v>
      </c>
      <c r="H198">
        <f t="shared" si="9"/>
        <v>1</v>
      </c>
      <c r="I198" t="str">
        <f t="shared" si="10"/>
        <v>PTC</v>
      </c>
      <c r="J198">
        <f t="shared" si="11"/>
        <v>1</v>
      </c>
    </row>
    <row r="199" spans="1:10" x14ac:dyDescent="0.2">
      <c r="A199" s="2">
        <v>55749</v>
      </c>
      <c r="B199" s="2" t="s">
        <v>623</v>
      </c>
      <c r="C199" s="11">
        <v>36.113191999999998</v>
      </c>
      <c r="D199" s="11">
        <v>31.040156</v>
      </c>
      <c r="E199" s="11">
        <v>12.820156000000001</v>
      </c>
      <c r="F199" s="11">
        <v>21.878269</v>
      </c>
      <c r="G199" s="11">
        <v>12.820156000000001</v>
      </c>
      <c r="H199">
        <f t="shared" si="9"/>
        <v>1</v>
      </c>
      <c r="I199" t="str">
        <f t="shared" si="10"/>
        <v>PTC</v>
      </c>
      <c r="J199">
        <f t="shared" si="11"/>
        <v>1</v>
      </c>
    </row>
    <row r="200" spans="1:10" x14ac:dyDescent="0.2">
      <c r="A200" s="2">
        <v>55856</v>
      </c>
      <c r="B200" s="2" t="s">
        <v>629</v>
      </c>
      <c r="C200" s="11">
        <v>20.472259000000001</v>
      </c>
      <c r="D200" s="11">
        <v>38.689041000000003</v>
      </c>
      <c r="E200" s="11">
        <v>20.469041000000001</v>
      </c>
      <c r="F200" s="11">
        <v>27.470208</v>
      </c>
      <c r="G200" s="11">
        <v>20.469041000000001</v>
      </c>
      <c r="H200">
        <f t="shared" si="9"/>
        <v>1</v>
      </c>
      <c r="I200" t="str">
        <f t="shared" si="10"/>
        <v>PTC</v>
      </c>
      <c r="J200">
        <f t="shared" si="11"/>
        <v>1</v>
      </c>
    </row>
    <row r="201" spans="1:10" x14ac:dyDescent="0.2">
      <c r="A201" s="2">
        <v>56068</v>
      </c>
      <c r="B201" s="2" t="s">
        <v>632</v>
      </c>
      <c r="C201" s="11">
        <v>33.589384000000003</v>
      </c>
      <c r="D201" s="11">
        <v>42.039355</v>
      </c>
      <c r="E201" s="11">
        <v>23.819355000000002</v>
      </c>
      <c r="F201" s="11">
        <v>29.526714999999999</v>
      </c>
      <c r="G201" s="11">
        <v>23.819355000000002</v>
      </c>
      <c r="H201">
        <f t="shared" si="9"/>
        <v>1</v>
      </c>
      <c r="I201" t="str">
        <f t="shared" si="10"/>
        <v>PTC</v>
      </c>
      <c r="J201">
        <f t="shared" si="11"/>
        <v>1</v>
      </c>
    </row>
    <row r="202" spans="1:10" x14ac:dyDescent="0.2">
      <c r="A202" s="2">
        <v>56224</v>
      </c>
      <c r="B202" s="2" t="s">
        <v>633</v>
      </c>
      <c r="C202" s="11">
        <v>46.971739999999997</v>
      </c>
      <c r="D202" s="11">
        <v>44.336162999999999</v>
      </c>
      <c r="E202" s="11">
        <v>26.116163</v>
      </c>
      <c r="F202" s="11">
        <v>31.22317</v>
      </c>
      <c r="G202" s="11">
        <v>26.116163</v>
      </c>
      <c r="H202">
        <f t="shared" si="9"/>
        <v>1</v>
      </c>
      <c r="I202" t="str">
        <f t="shared" si="10"/>
        <v>PTC</v>
      </c>
      <c r="J202">
        <f t="shared" si="11"/>
        <v>1</v>
      </c>
    </row>
    <row r="203" spans="1:10" x14ac:dyDescent="0.2">
      <c r="A203" s="2">
        <v>56456</v>
      </c>
      <c r="B203" s="2" t="s">
        <v>636</v>
      </c>
      <c r="C203" s="11">
        <v>32.148300999999996</v>
      </c>
      <c r="D203" s="11">
        <v>38.037627999999998</v>
      </c>
      <c r="E203" s="11">
        <v>19.817627999999999</v>
      </c>
      <c r="F203" s="11">
        <v>27.223002999999999</v>
      </c>
      <c r="G203" s="11">
        <v>19.817627999999999</v>
      </c>
      <c r="H203">
        <f t="shared" si="9"/>
        <v>1</v>
      </c>
      <c r="I203" t="str">
        <f t="shared" si="10"/>
        <v>PTC</v>
      </c>
      <c r="J203">
        <f t="shared" si="11"/>
        <v>1</v>
      </c>
    </row>
    <row r="204" spans="1:10" x14ac:dyDescent="0.2">
      <c r="A204" s="2">
        <v>56564</v>
      </c>
      <c r="B204" s="2" t="s">
        <v>640</v>
      </c>
      <c r="C204" s="11">
        <v>32.240124000000002</v>
      </c>
      <c r="D204" s="11">
        <v>37.891742000000001</v>
      </c>
      <c r="E204" s="11">
        <v>19.671741999999998</v>
      </c>
      <c r="F204" s="11">
        <v>27.113441999999999</v>
      </c>
      <c r="G204" s="11">
        <v>19.671741999999998</v>
      </c>
      <c r="H204">
        <f t="shared" si="9"/>
        <v>1</v>
      </c>
      <c r="I204" t="str">
        <f t="shared" si="10"/>
        <v>PTC</v>
      </c>
      <c r="J204">
        <f t="shared" si="11"/>
        <v>1</v>
      </c>
    </row>
    <row r="205" spans="1:10" x14ac:dyDescent="0.2">
      <c r="A205" s="2">
        <v>56609</v>
      </c>
      <c r="B205" s="2" t="s">
        <v>642</v>
      </c>
      <c r="C205" s="11">
        <v>16.641513</v>
      </c>
      <c r="D205" s="11">
        <v>35.177073</v>
      </c>
      <c r="E205" s="11">
        <v>16.957073000000001</v>
      </c>
      <c r="F205" s="11">
        <v>25.068197000000001</v>
      </c>
      <c r="G205" s="11">
        <v>16.957073000000001</v>
      </c>
      <c r="H205">
        <f t="shared" si="9"/>
        <v>0</v>
      </c>
      <c r="I205" t="str">
        <f t="shared" si="10"/>
        <v>PTC</v>
      </c>
      <c r="J205">
        <f t="shared" si="11"/>
        <v>1</v>
      </c>
    </row>
    <row r="206" spans="1:10" x14ac:dyDescent="0.2">
      <c r="A206" s="2">
        <v>56611</v>
      </c>
      <c r="B206" s="2" t="s">
        <v>643</v>
      </c>
      <c r="C206" s="11">
        <v>29.052415</v>
      </c>
      <c r="D206" s="11">
        <v>31.579695999999998</v>
      </c>
      <c r="E206" s="11">
        <v>13.359696</v>
      </c>
      <c r="F206" s="11">
        <v>22.650745000000001</v>
      </c>
      <c r="G206" s="11">
        <v>13.359696</v>
      </c>
      <c r="H206">
        <f t="shared" si="9"/>
        <v>1</v>
      </c>
      <c r="I206" t="str">
        <f t="shared" si="10"/>
        <v>PTC</v>
      </c>
      <c r="J206">
        <f t="shared" si="11"/>
        <v>1</v>
      </c>
    </row>
    <row r="207" spans="1:10" x14ac:dyDescent="0.2">
      <c r="A207" s="2">
        <v>56671</v>
      </c>
      <c r="B207" s="2" t="s">
        <v>647</v>
      </c>
      <c r="C207" s="11">
        <v>28.931253000000002</v>
      </c>
      <c r="D207" s="11">
        <v>37.934762999999997</v>
      </c>
      <c r="E207" s="11">
        <v>19.714763000000001</v>
      </c>
      <c r="F207" s="11">
        <v>26.996157</v>
      </c>
      <c r="G207" s="11">
        <v>19.714763000000001</v>
      </c>
      <c r="H207">
        <f t="shared" si="9"/>
        <v>1</v>
      </c>
      <c r="I207" t="str">
        <f t="shared" si="10"/>
        <v>PTC</v>
      </c>
      <c r="J207">
        <f t="shared" si="11"/>
        <v>1</v>
      </c>
    </row>
    <row r="208" spans="1:10" x14ac:dyDescent="0.2">
      <c r="A208" s="2">
        <v>56786</v>
      </c>
      <c r="B208" s="2" t="s">
        <v>650</v>
      </c>
      <c r="C208" s="11">
        <v>101.38656</v>
      </c>
      <c r="D208" s="11">
        <v>36.174796000000001</v>
      </c>
      <c r="E208" s="11">
        <v>17.954796000000002</v>
      </c>
      <c r="F208" s="11">
        <v>25.361695999999998</v>
      </c>
      <c r="G208" s="11">
        <v>17.954796000000002</v>
      </c>
      <c r="H208">
        <f t="shared" si="9"/>
        <v>1</v>
      </c>
      <c r="I208" t="str">
        <f t="shared" si="10"/>
        <v>PTC</v>
      </c>
      <c r="J208">
        <f t="shared" si="11"/>
        <v>1</v>
      </c>
    </row>
    <row r="209" spans="1:10" x14ac:dyDescent="0.2">
      <c r="A209" s="2">
        <v>56808</v>
      </c>
      <c r="B209" s="2" t="s">
        <v>652</v>
      </c>
      <c r="C209" s="11">
        <v>50.011966000000001</v>
      </c>
      <c r="D209" s="11">
        <v>37.971680999999997</v>
      </c>
      <c r="E209" s="11">
        <v>19.751681000000001</v>
      </c>
      <c r="F209" s="11">
        <v>27.117737000000002</v>
      </c>
      <c r="G209" s="11">
        <v>19.751681000000001</v>
      </c>
      <c r="H209">
        <f t="shared" si="9"/>
        <v>1</v>
      </c>
      <c r="I209" t="str">
        <f t="shared" si="10"/>
        <v>PTC</v>
      </c>
      <c r="J209">
        <f t="shared" si="11"/>
        <v>1</v>
      </c>
    </row>
    <row r="210" spans="1:10" x14ac:dyDescent="0.2">
      <c r="A210" t="s">
        <v>654</v>
      </c>
      <c r="B210" s="2" t="s">
        <v>686</v>
      </c>
      <c r="C210" s="12">
        <v>27.673002212794</v>
      </c>
      <c r="D210" s="11">
        <v>34.654966000000002</v>
      </c>
      <c r="E210" s="11">
        <v>16.434965999999999</v>
      </c>
      <c r="F210" s="11">
        <v>24.711912999999999</v>
      </c>
      <c r="G210" s="11">
        <v>16.434965999999999</v>
      </c>
      <c r="H210">
        <f t="shared" si="9"/>
        <v>1</v>
      </c>
      <c r="I210" t="str">
        <f t="shared" si="10"/>
        <v>PTC</v>
      </c>
      <c r="J210">
        <f t="shared" si="11"/>
        <v>1</v>
      </c>
    </row>
    <row r="211" spans="1:10" x14ac:dyDescent="0.2">
      <c r="A211" t="s">
        <v>657</v>
      </c>
      <c r="B211" t="s">
        <v>658</v>
      </c>
      <c r="C211" s="12">
        <v>31.921332822760206</v>
      </c>
      <c r="D211" s="12">
        <v>36.128234999999997</v>
      </c>
      <c r="E211" s="12">
        <v>17.908235000000001</v>
      </c>
      <c r="F211" s="12">
        <v>25.465456</v>
      </c>
      <c r="G211" s="12">
        <v>17.908235000000001</v>
      </c>
      <c r="H211">
        <f t="shared" si="9"/>
        <v>1</v>
      </c>
      <c r="I211" t="str">
        <f t="shared" si="10"/>
        <v>PTC</v>
      </c>
      <c r="J211">
        <f t="shared" si="11"/>
        <v>1</v>
      </c>
    </row>
    <row r="212" spans="1:10" x14ac:dyDescent="0.2">
      <c r="H212">
        <f>SUM(H2:H211)</f>
        <v>199</v>
      </c>
      <c r="J212">
        <f>SUM(J2:J211)</f>
        <v>210</v>
      </c>
    </row>
  </sheetData>
  <autoFilter ref="A1:J1" xr:uid="{F0EA1255-DCFD-0B47-9A52-F33DA011C578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0812-0E7E-2446-99B8-6C28602C5448}">
  <dimension ref="A1:F211"/>
  <sheetViews>
    <sheetView workbookViewId="0">
      <selection activeCell="H16" sqref="H16"/>
    </sheetView>
  </sheetViews>
  <sheetFormatPr baseColWidth="10" defaultRowHeight="16" x14ac:dyDescent="0.2"/>
  <cols>
    <col min="2" max="2" width="35.5" bestFit="1" customWidth="1"/>
    <col min="3" max="4" width="27" bestFit="1" customWidth="1"/>
    <col min="5" max="5" width="27.33203125" bestFit="1" customWidth="1"/>
    <col min="6" max="6" width="14.33203125" customWidth="1"/>
  </cols>
  <sheetData>
    <row r="1" spans="1:6" ht="17" x14ac:dyDescent="0.2">
      <c r="A1" s="16" t="s">
        <v>666</v>
      </c>
      <c r="B1" s="16" t="s">
        <v>1</v>
      </c>
      <c r="C1" s="6" t="s">
        <v>743</v>
      </c>
      <c r="D1" s="6" t="s">
        <v>744</v>
      </c>
      <c r="E1" s="6" t="s">
        <v>745</v>
      </c>
      <c r="F1" s="16" t="s">
        <v>2</v>
      </c>
    </row>
    <row r="2" spans="1:6" x14ac:dyDescent="0.2">
      <c r="A2" s="2">
        <v>3</v>
      </c>
      <c r="B2" s="2" t="s">
        <v>9</v>
      </c>
      <c r="C2">
        <v>3864.5160000000001</v>
      </c>
      <c r="D2">
        <v>4179273</v>
      </c>
      <c r="E2">
        <v>2116.6129999999998</v>
      </c>
      <c r="F2" s="2" t="s">
        <v>12</v>
      </c>
    </row>
    <row r="3" spans="1:6" x14ac:dyDescent="0.2">
      <c r="A3" s="2">
        <v>26</v>
      </c>
      <c r="B3" s="2" t="s">
        <v>16</v>
      </c>
      <c r="C3">
        <v>856.99199999999996</v>
      </c>
      <c r="D3">
        <v>3899268</v>
      </c>
      <c r="E3">
        <v>2196.674</v>
      </c>
      <c r="F3" s="2" t="s">
        <v>12</v>
      </c>
    </row>
    <row r="4" spans="1:6" x14ac:dyDescent="0.2">
      <c r="A4" s="2">
        <v>59</v>
      </c>
      <c r="B4" s="2" t="s">
        <v>19</v>
      </c>
      <c r="C4">
        <v>438.363</v>
      </c>
      <c r="D4">
        <v>601909.6</v>
      </c>
      <c r="E4">
        <v>528.52700000000004</v>
      </c>
      <c r="F4" s="2" t="s">
        <v>22</v>
      </c>
    </row>
    <row r="5" spans="1:6" x14ac:dyDescent="0.2">
      <c r="A5" s="2">
        <v>60</v>
      </c>
      <c r="B5" s="2" t="s">
        <v>26</v>
      </c>
      <c r="C5">
        <v>2476.4279999999999</v>
      </c>
      <c r="D5">
        <v>1485247</v>
      </c>
      <c r="E5">
        <v>831.52</v>
      </c>
      <c r="F5" s="2" t="s">
        <v>22</v>
      </c>
    </row>
    <row r="6" spans="1:6" x14ac:dyDescent="0.2">
      <c r="A6" s="2">
        <v>108</v>
      </c>
      <c r="B6" s="2" t="s">
        <v>30</v>
      </c>
      <c r="C6">
        <v>1176.1310000000001</v>
      </c>
      <c r="D6">
        <v>1772209</v>
      </c>
      <c r="E6">
        <v>1569.527</v>
      </c>
      <c r="F6" s="2" t="s">
        <v>33</v>
      </c>
    </row>
    <row r="7" spans="1:6" x14ac:dyDescent="0.2">
      <c r="A7" s="2">
        <v>113</v>
      </c>
      <c r="B7" s="2" t="s">
        <v>35</v>
      </c>
      <c r="C7">
        <v>1068.8579999999999</v>
      </c>
      <c r="D7">
        <v>2505736</v>
      </c>
      <c r="E7">
        <v>2247.8090000000002</v>
      </c>
      <c r="F7" s="2" t="s">
        <v>37</v>
      </c>
    </row>
    <row r="8" spans="1:6" x14ac:dyDescent="0.2">
      <c r="A8" s="2">
        <v>130</v>
      </c>
      <c r="B8" s="2" t="s">
        <v>41</v>
      </c>
      <c r="C8">
        <v>3901.7220000000002</v>
      </c>
      <c r="D8">
        <v>8477445</v>
      </c>
      <c r="E8">
        <v>2853.9270000000001</v>
      </c>
      <c r="F8" s="2" t="s">
        <v>44</v>
      </c>
    </row>
    <row r="9" spans="1:6" x14ac:dyDescent="0.2">
      <c r="A9" s="2">
        <v>136</v>
      </c>
      <c r="B9" s="2" t="s">
        <v>47</v>
      </c>
      <c r="C9">
        <v>5051.8190000000004</v>
      </c>
      <c r="D9">
        <v>6730201</v>
      </c>
      <c r="E9">
        <v>1924.59</v>
      </c>
      <c r="F9" s="2" t="s">
        <v>49</v>
      </c>
    </row>
    <row r="10" spans="1:6" x14ac:dyDescent="0.2">
      <c r="A10" s="2">
        <v>160</v>
      </c>
      <c r="B10" s="2" t="s">
        <v>52</v>
      </c>
      <c r="C10">
        <v>200.155</v>
      </c>
      <c r="D10">
        <v>1309363</v>
      </c>
      <c r="E10">
        <v>1414.597</v>
      </c>
      <c r="F10" s="2" t="s">
        <v>37</v>
      </c>
    </row>
    <row r="11" spans="1:6" x14ac:dyDescent="0.2">
      <c r="A11" s="2">
        <v>165</v>
      </c>
      <c r="B11" s="2" t="s">
        <v>57</v>
      </c>
      <c r="C11">
        <v>1345.461</v>
      </c>
      <c r="D11">
        <v>1738538</v>
      </c>
      <c r="E11">
        <v>1308.2660000000001</v>
      </c>
      <c r="F11" s="2" t="s">
        <v>59</v>
      </c>
    </row>
    <row r="12" spans="1:6" x14ac:dyDescent="0.2">
      <c r="A12" s="2">
        <v>298</v>
      </c>
      <c r="B12" s="2" t="s">
        <v>62</v>
      </c>
      <c r="C12">
        <v>5103.9489999999996</v>
      </c>
      <c r="D12">
        <v>6538628</v>
      </c>
      <c r="E12">
        <v>5105.558</v>
      </c>
      <c r="F12" s="2" t="s">
        <v>65</v>
      </c>
    </row>
    <row r="13" spans="1:6" x14ac:dyDescent="0.2">
      <c r="A13" s="2">
        <v>470</v>
      </c>
      <c r="B13" s="2" t="s">
        <v>67</v>
      </c>
      <c r="C13">
        <v>3607.451</v>
      </c>
      <c r="D13">
        <v>8733864</v>
      </c>
      <c r="E13">
        <v>4293.7359999999999</v>
      </c>
      <c r="F13" s="2" t="s">
        <v>69</v>
      </c>
    </row>
    <row r="14" spans="1:6" x14ac:dyDescent="0.2">
      <c r="A14" s="2">
        <v>525</v>
      </c>
      <c r="B14" s="2" t="s">
        <v>73</v>
      </c>
      <c r="C14">
        <v>1628.192</v>
      </c>
      <c r="D14">
        <v>2908507</v>
      </c>
      <c r="E14">
        <v>725.59299999999996</v>
      </c>
      <c r="F14" s="2" t="s">
        <v>69</v>
      </c>
    </row>
    <row r="15" spans="1:6" x14ac:dyDescent="0.2">
      <c r="A15" s="2">
        <v>564</v>
      </c>
      <c r="B15" s="2" t="s">
        <v>77</v>
      </c>
      <c r="C15">
        <v>2708.328</v>
      </c>
      <c r="D15">
        <v>4868406</v>
      </c>
      <c r="E15">
        <v>4884.82</v>
      </c>
      <c r="F15" s="2" t="s">
        <v>49</v>
      </c>
    </row>
    <row r="16" spans="1:6" x14ac:dyDescent="0.2">
      <c r="A16" s="2">
        <v>594</v>
      </c>
      <c r="B16" s="2" t="s">
        <v>81</v>
      </c>
      <c r="C16">
        <v>636.83500000000004</v>
      </c>
      <c r="D16">
        <v>385657.8</v>
      </c>
      <c r="E16">
        <v>178.387</v>
      </c>
      <c r="F16" s="2" t="s">
        <v>83</v>
      </c>
    </row>
    <row r="17" spans="1:6" x14ac:dyDescent="0.2">
      <c r="A17" s="2">
        <v>602</v>
      </c>
      <c r="B17" s="2" t="s">
        <v>87</v>
      </c>
      <c r="C17">
        <v>1476.96</v>
      </c>
      <c r="D17">
        <v>2846844</v>
      </c>
      <c r="E17">
        <v>1104.854</v>
      </c>
      <c r="F17" s="2" t="s">
        <v>89</v>
      </c>
    </row>
    <row r="18" spans="1:6" x14ac:dyDescent="0.2">
      <c r="A18" s="2">
        <v>628</v>
      </c>
      <c r="B18" s="2" t="s">
        <v>91</v>
      </c>
      <c r="C18">
        <v>3612.11</v>
      </c>
      <c r="D18">
        <v>5591177</v>
      </c>
      <c r="E18">
        <v>1710.116</v>
      </c>
      <c r="F18" s="2" t="s">
        <v>49</v>
      </c>
    </row>
    <row r="19" spans="1:6" x14ac:dyDescent="0.2">
      <c r="A19" s="2">
        <v>645</v>
      </c>
      <c r="B19" s="2" t="s">
        <v>96</v>
      </c>
      <c r="C19">
        <v>1350.18</v>
      </c>
      <c r="D19">
        <v>1749266</v>
      </c>
      <c r="E19">
        <v>726.07</v>
      </c>
      <c r="F19" s="2" t="s">
        <v>49</v>
      </c>
    </row>
    <row r="20" spans="1:6" x14ac:dyDescent="0.2">
      <c r="A20" s="2">
        <v>667</v>
      </c>
      <c r="B20" s="2" t="s">
        <v>101</v>
      </c>
      <c r="C20">
        <v>1383.547</v>
      </c>
      <c r="D20">
        <v>1900960</v>
      </c>
      <c r="E20">
        <v>386.37299999999999</v>
      </c>
      <c r="F20" s="2" t="s">
        <v>49</v>
      </c>
    </row>
    <row r="21" spans="1:6" x14ac:dyDescent="0.2">
      <c r="A21" s="2">
        <v>703</v>
      </c>
      <c r="B21" s="2" t="s">
        <v>104</v>
      </c>
      <c r="C21">
        <v>6668.7520000000004</v>
      </c>
      <c r="D21">
        <v>10376630</v>
      </c>
      <c r="E21">
        <v>6248.3019999999997</v>
      </c>
      <c r="F21" s="2" t="s">
        <v>106</v>
      </c>
    </row>
    <row r="22" spans="1:6" x14ac:dyDescent="0.2">
      <c r="A22" s="2">
        <v>856</v>
      </c>
      <c r="B22" s="2" t="s">
        <v>109</v>
      </c>
      <c r="C22">
        <v>5982.4759999999997</v>
      </c>
      <c r="D22">
        <v>2925879</v>
      </c>
      <c r="E22">
        <v>2372.9760000000001</v>
      </c>
      <c r="F22" s="2" t="s">
        <v>111</v>
      </c>
    </row>
    <row r="23" spans="1:6" x14ac:dyDescent="0.2">
      <c r="A23" s="2">
        <v>876</v>
      </c>
      <c r="B23" s="2" t="s">
        <v>115</v>
      </c>
      <c r="C23">
        <v>1891.3720000000001</v>
      </c>
      <c r="D23">
        <v>4263606</v>
      </c>
      <c r="E23">
        <v>812.38300000000004</v>
      </c>
      <c r="F23" s="2" t="s">
        <v>111</v>
      </c>
    </row>
    <row r="24" spans="1:6" x14ac:dyDescent="0.2">
      <c r="A24" s="2">
        <v>879</v>
      </c>
      <c r="B24" s="2" t="s">
        <v>118</v>
      </c>
      <c r="C24">
        <v>1831.577</v>
      </c>
      <c r="D24">
        <v>3548135</v>
      </c>
      <c r="E24">
        <v>1709.376</v>
      </c>
      <c r="F24" s="2" t="s">
        <v>111</v>
      </c>
    </row>
    <row r="25" spans="1:6" x14ac:dyDescent="0.2">
      <c r="A25" s="2">
        <v>883</v>
      </c>
      <c r="B25" s="2" t="s">
        <v>122</v>
      </c>
      <c r="C25">
        <v>1263.4469999999999</v>
      </c>
      <c r="D25">
        <v>2593513</v>
      </c>
      <c r="E25">
        <v>1435.1310000000001</v>
      </c>
      <c r="F25" s="2" t="s">
        <v>111</v>
      </c>
    </row>
    <row r="26" spans="1:6" x14ac:dyDescent="0.2">
      <c r="A26" s="2">
        <v>884</v>
      </c>
      <c r="B26" s="2" t="s">
        <v>125</v>
      </c>
      <c r="C26">
        <v>481.81700000000001</v>
      </c>
      <c r="D26">
        <v>882900.9</v>
      </c>
      <c r="E26">
        <v>397.21499999999997</v>
      </c>
      <c r="F26" s="2" t="s">
        <v>111</v>
      </c>
    </row>
    <row r="27" spans="1:6" x14ac:dyDescent="0.2">
      <c r="A27" s="2">
        <v>887</v>
      </c>
      <c r="B27" s="2" t="s">
        <v>127</v>
      </c>
      <c r="C27">
        <v>13230.82</v>
      </c>
      <c r="D27">
        <v>5892538</v>
      </c>
      <c r="E27">
        <v>3341.355</v>
      </c>
      <c r="F27" s="2" t="s">
        <v>111</v>
      </c>
    </row>
    <row r="28" spans="1:6" x14ac:dyDescent="0.2">
      <c r="A28" s="2">
        <v>889</v>
      </c>
      <c r="B28" s="2" t="s">
        <v>132</v>
      </c>
      <c r="C28">
        <v>2226.6280000000002</v>
      </c>
      <c r="D28">
        <v>7449410</v>
      </c>
      <c r="E28">
        <v>2557.2559999999999</v>
      </c>
      <c r="F28" s="2" t="s">
        <v>111</v>
      </c>
    </row>
    <row r="29" spans="1:6" x14ac:dyDescent="0.2">
      <c r="A29" s="2">
        <v>963</v>
      </c>
      <c r="B29" s="2" t="s">
        <v>135</v>
      </c>
      <c r="C29">
        <v>717.89300000000003</v>
      </c>
      <c r="D29">
        <v>1422868</v>
      </c>
      <c r="E29">
        <v>447.20499999999998</v>
      </c>
      <c r="F29" s="2" t="s">
        <v>111</v>
      </c>
    </row>
    <row r="30" spans="1:6" x14ac:dyDescent="0.2">
      <c r="A30" s="2">
        <v>976</v>
      </c>
      <c r="B30" s="2" t="s">
        <v>139</v>
      </c>
      <c r="C30">
        <v>1652.412</v>
      </c>
      <c r="D30">
        <v>1055388</v>
      </c>
      <c r="E30">
        <v>482.48399999999998</v>
      </c>
      <c r="F30" s="2" t="s">
        <v>111</v>
      </c>
    </row>
    <row r="31" spans="1:6" x14ac:dyDescent="0.2">
      <c r="A31" s="2">
        <v>983</v>
      </c>
      <c r="B31" s="2" t="s">
        <v>143</v>
      </c>
      <c r="C31">
        <v>2906.509</v>
      </c>
      <c r="D31">
        <v>5685636</v>
      </c>
      <c r="E31">
        <v>4299.0640000000003</v>
      </c>
      <c r="F31" s="2" t="s">
        <v>145</v>
      </c>
    </row>
    <row r="32" spans="1:6" x14ac:dyDescent="0.2">
      <c r="A32" s="2">
        <v>994</v>
      </c>
      <c r="B32" s="2" t="s">
        <v>148</v>
      </c>
      <c r="C32">
        <v>6005.4769999999999</v>
      </c>
      <c r="D32">
        <v>9176391</v>
      </c>
      <c r="E32">
        <v>5771.8419999999996</v>
      </c>
      <c r="F32" s="2" t="s">
        <v>145</v>
      </c>
    </row>
    <row r="33" spans="1:6" x14ac:dyDescent="0.2">
      <c r="A33" s="2">
        <v>997</v>
      </c>
      <c r="B33" s="2" t="s">
        <v>152</v>
      </c>
      <c r="C33">
        <v>658.88699999999994</v>
      </c>
      <c r="D33">
        <v>1628726</v>
      </c>
      <c r="E33">
        <v>739.52300000000002</v>
      </c>
      <c r="F33" s="2" t="s">
        <v>145</v>
      </c>
    </row>
    <row r="34" spans="1:6" x14ac:dyDescent="0.2">
      <c r="A34" s="2">
        <v>1001</v>
      </c>
      <c r="B34" s="2" t="s">
        <v>156</v>
      </c>
      <c r="C34">
        <v>2232.009</v>
      </c>
      <c r="D34">
        <v>4882593</v>
      </c>
      <c r="E34">
        <v>4097.7110000000002</v>
      </c>
      <c r="F34" s="2" t="s">
        <v>145</v>
      </c>
    </row>
    <row r="35" spans="1:6" x14ac:dyDescent="0.2">
      <c r="A35" s="2">
        <v>1012</v>
      </c>
      <c r="B35" s="2" t="s">
        <v>159</v>
      </c>
      <c r="C35">
        <v>1518.8019999999999</v>
      </c>
      <c r="D35">
        <v>2665568</v>
      </c>
      <c r="E35">
        <v>1585.155</v>
      </c>
      <c r="F35" s="2" t="s">
        <v>145</v>
      </c>
    </row>
    <row r="36" spans="1:6" x14ac:dyDescent="0.2">
      <c r="A36" s="2">
        <v>1040</v>
      </c>
      <c r="B36" s="2" t="s">
        <v>163</v>
      </c>
      <c r="C36">
        <v>510.334</v>
      </c>
      <c r="D36">
        <v>40828.080000000002</v>
      </c>
      <c r="E36">
        <v>68.983999999999995</v>
      </c>
      <c r="F36" s="2" t="s">
        <v>145</v>
      </c>
    </row>
    <row r="37" spans="1:6" x14ac:dyDescent="0.2">
      <c r="A37" s="2">
        <v>1047</v>
      </c>
      <c r="B37" s="2" t="s">
        <v>166</v>
      </c>
      <c r="C37">
        <v>192.50299999999999</v>
      </c>
      <c r="D37">
        <v>767631.4</v>
      </c>
      <c r="E37">
        <v>154.072</v>
      </c>
      <c r="F37" s="2" t="s">
        <v>168</v>
      </c>
    </row>
    <row r="38" spans="1:6" x14ac:dyDescent="0.2">
      <c r="A38" s="2">
        <v>1073</v>
      </c>
      <c r="B38" s="2" t="s">
        <v>170</v>
      </c>
      <c r="C38">
        <v>843.93399999999997</v>
      </c>
      <c r="D38">
        <v>319028</v>
      </c>
      <c r="E38">
        <v>435.32299999999998</v>
      </c>
      <c r="F38" s="2" t="s">
        <v>168</v>
      </c>
    </row>
    <row r="39" spans="1:6" x14ac:dyDescent="0.2">
      <c r="A39" s="2">
        <v>1082</v>
      </c>
      <c r="B39" s="2" t="s">
        <v>172</v>
      </c>
      <c r="C39">
        <v>8360.9009999999998</v>
      </c>
      <c r="D39">
        <v>7041597</v>
      </c>
      <c r="E39">
        <v>5527.5050000000001</v>
      </c>
      <c r="F39" s="2" t="s">
        <v>168</v>
      </c>
    </row>
    <row r="40" spans="1:6" x14ac:dyDescent="0.2">
      <c r="A40" s="2">
        <v>1091</v>
      </c>
      <c r="B40" s="2" t="s">
        <v>176</v>
      </c>
      <c r="C40">
        <v>3328.2429999999999</v>
      </c>
      <c r="D40">
        <v>1998430</v>
      </c>
      <c r="E40">
        <v>1963.434</v>
      </c>
      <c r="F40" s="2" t="s">
        <v>168</v>
      </c>
    </row>
    <row r="41" spans="1:6" x14ac:dyDescent="0.2">
      <c r="A41" s="2">
        <v>1104</v>
      </c>
      <c r="B41" s="2" t="s">
        <v>179</v>
      </c>
      <c r="C41">
        <v>2821.4209999999998</v>
      </c>
      <c r="D41">
        <v>1247743</v>
      </c>
      <c r="E41">
        <v>827.66600000000005</v>
      </c>
      <c r="F41" s="2" t="s">
        <v>168</v>
      </c>
    </row>
    <row r="42" spans="1:6" x14ac:dyDescent="0.2">
      <c r="A42" s="2">
        <v>1167</v>
      </c>
      <c r="B42" s="2" t="s">
        <v>181</v>
      </c>
      <c r="C42">
        <v>1577.6679999999999</v>
      </c>
      <c r="D42">
        <v>1523940</v>
      </c>
      <c r="E42">
        <v>2604.7489999999998</v>
      </c>
      <c r="F42" s="2" t="s">
        <v>168</v>
      </c>
    </row>
    <row r="43" spans="1:6" x14ac:dyDescent="0.2">
      <c r="A43" s="2">
        <v>1241</v>
      </c>
      <c r="B43" s="2" t="s">
        <v>185</v>
      </c>
      <c r="C43">
        <v>743.75800000000004</v>
      </c>
      <c r="D43">
        <v>7017655</v>
      </c>
      <c r="E43">
        <v>2907.7310000000002</v>
      </c>
      <c r="F43" s="2" t="s">
        <v>33</v>
      </c>
    </row>
    <row r="44" spans="1:6" x14ac:dyDescent="0.2">
      <c r="A44" s="2">
        <v>1250</v>
      </c>
      <c r="B44" s="2" t="s">
        <v>187</v>
      </c>
      <c r="C44">
        <v>273.37</v>
      </c>
      <c r="D44">
        <v>2084921</v>
      </c>
      <c r="E44">
        <v>1277.258</v>
      </c>
      <c r="F44" s="2" t="s">
        <v>33</v>
      </c>
    </row>
    <row r="45" spans="1:6" x14ac:dyDescent="0.2">
      <c r="A45" s="2">
        <v>1355</v>
      </c>
      <c r="B45" s="2" t="s">
        <v>190</v>
      </c>
      <c r="C45">
        <v>330.53899999999999</v>
      </c>
      <c r="D45">
        <v>1196279</v>
      </c>
      <c r="E45">
        <v>255.19800000000001</v>
      </c>
      <c r="F45" s="2" t="s">
        <v>192</v>
      </c>
    </row>
    <row r="46" spans="1:6" x14ac:dyDescent="0.2">
      <c r="A46" s="2">
        <v>1356</v>
      </c>
      <c r="B46" s="2" t="s">
        <v>195</v>
      </c>
      <c r="C46">
        <v>11059.987999999999</v>
      </c>
      <c r="D46">
        <v>11356340</v>
      </c>
      <c r="E46">
        <v>6584.2190000000001</v>
      </c>
      <c r="F46" s="2" t="s">
        <v>192</v>
      </c>
    </row>
    <row r="47" spans="1:6" x14ac:dyDescent="0.2">
      <c r="A47" s="2">
        <v>1364</v>
      </c>
      <c r="B47" s="2" t="s">
        <v>198</v>
      </c>
      <c r="C47">
        <v>3205.473</v>
      </c>
      <c r="D47">
        <v>7866168</v>
      </c>
      <c r="E47">
        <v>4861.2730000000001</v>
      </c>
      <c r="F47" s="2" t="s">
        <v>192</v>
      </c>
    </row>
    <row r="48" spans="1:6" x14ac:dyDescent="0.2">
      <c r="A48" s="2">
        <v>1379</v>
      </c>
      <c r="B48" s="2" t="s">
        <v>201</v>
      </c>
      <c r="C48">
        <v>14696.439</v>
      </c>
      <c r="D48">
        <v>7498469</v>
      </c>
      <c r="E48">
        <v>6986.2460000000001</v>
      </c>
      <c r="F48" s="2" t="s">
        <v>192</v>
      </c>
    </row>
    <row r="49" spans="1:6" x14ac:dyDescent="0.2">
      <c r="A49" s="2">
        <v>1384</v>
      </c>
      <c r="B49" s="2" t="s">
        <v>207</v>
      </c>
      <c r="C49">
        <v>164.5</v>
      </c>
      <c r="D49">
        <v>527588.19999999995</v>
      </c>
      <c r="E49">
        <v>349.209</v>
      </c>
      <c r="F49" s="2" t="s">
        <v>192</v>
      </c>
    </row>
    <row r="50" spans="1:6" x14ac:dyDescent="0.2">
      <c r="A50" s="2">
        <v>1393</v>
      </c>
      <c r="B50" s="2" t="s">
        <v>210</v>
      </c>
      <c r="C50">
        <v>4833.9380000000001</v>
      </c>
      <c r="D50">
        <v>1887704</v>
      </c>
      <c r="E50">
        <v>1420.529</v>
      </c>
      <c r="F50" s="2" t="s">
        <v>212</v>
      </c>
    </row>
    <row r="51" spans="1:6" x14ac:dyDescent="0.2">
      <c r="A51" s="2">
        <v>1554</v>
      </c>
      <c r="B51" s="2" t="s">
        <v>215</v>
      </c>
      <c r="C51">
        <v>642.06600000000003</v>
      </c>
      <c r="D51">
        <v>158599.20000000001</v>
      </c>
      <c r="E51">
        <v>58.365000000000002</v>
      </c>
      <c r="F51" s="2" t="s">
        <v>89</v>
      </c>
    </row>
    <row r="52" spans="1:6" x14ac:dyDescent="0.2">
      <c r="A52" s="2">
        <v>1573</v>
      </c>
      <c r="B52" s="2" t="s">
        <v>217</v>
      </c>
      <c r="C52">
        <v>861.28899999999999</v>
      </c>
      <c r="D52">
        <v>1616082</v>
      </c>
      <c r="E52">
        <v>368.42</v>
      </c>
      <c r="F52" s="2" t="s">
        <v>89</v>
      </c>
    </row>
    <row r="53" spans="1:6" x14ac:dyDescent="0.2">
      <c r="A53" s="2">
        <v>1702</v>
      </c>
      <c r="B53" s="2" t="s">
        <v>221</v>
      </c>
      <c r="C53">
        <v>998.62599999999998</v>
      </c>
      <c r="D53">
        <v>3562668</v>
      </c>
      <c r="E53">
        <v>1043.752</v>
      </c>
      <c r="F53" s="2" t="s">
        <v>223</v>
      </c>
    </row>
    <row r="54" spans="1:6" x14ac:dyDescent="0.2">
      <c r="A54" s="2">
        <v>1710</v>
      </c>
      <c r="B54" s="2" t="s">
        <v>226</v>
      </c>
      <c r="C54">
        <v>6368.9040000000005</v>
      </c>
      <c r="D54">
        <v>9154282</v>
      </c>
      <c r="E54">
        <v>3719.7719999999999</v>
      </c>
      <c r="F54" s="2" t="s">
        <v>223</v>
      </c>
    </row>
    <row r="55" spans="1:6" x14ac:dyDescent="0.2">
      <c r="A55" s="2">
        <v>1733</v>
      </c>
      <c r="B55" s="2" t="s">
        <v>229</v>
      </c>
      <c r="C55">
        <v>3693.1509999999998</v>
      </c>
      <c r="D55">
        <v>15721910</v>
      </c>
      <c r="E55">
        <v>4543.6610000000001</v>
      </c>
      <c r="F55" s="2" t="s">
        <v>223</v>
      </c>
    </row>
    <row r="56" spans="1:6" x14ac:dyDescent="0.2">
      <c r="A56" s="2">
        <v>1743</v>
      </c>
      <c r="B56" s="2" t="s">
        <v>233</v>
      </c>
      <c r="C56">
        <v>13141.471</v>
      </c>
      <c r="D56">
        <v>3872108</v>
      </c>
      <c r="E56">
        <v>4156.1189999999997</v>
      </c>
      <c r="F56" s="2" t="s">
        <v>223</v>
      </c>
    </row>
    <row r="57" spans="1:6" x14ac:dyDescent="0.2">
      <c r="A57" s="2">
        <v>1745</v>
      </c>
      <c r="B57" s="2" t="s">
        <v>235</v>
      </c>
      <c r="C57">
        <v>3445.3040000000001</v>
      </c>
      <c r="D57">
        <v>1319222</v>
      </c>
      <c r="E57">
        <v>1070.748</v>
      </c>
      <c r="F57" s="2" t="s">
        <v>223</v>
      </c>
    </row>
    <row r="58" spans="1:6" x14ac:dyDescent="0.2">
      <c r="A58" s="2">
        <v>1832</v>
      </c>
      <c r="B58" s="2" t="s">
        <v>237</v>
      </c>
      <c r="C58">
        <v>2486.451</v>
      </c>
      <c r="D58">
        <v>973711.2</v>
      </c>
      <c r="E58">
        <v>721.08100000000002</v>
      </c>
      <c r="F58" s="2" t="s">
        <v>223</v>
      </c>
    </row>
    <row r="59" spans="1:6" x14ac:dyDescent="0.2">
      <c r="A59" s="2">
        <v>1893</v>
      </c>
      <c r="B59" s="2" t="s">
        <v>240</v>
      </c>
      <c r="C59">
        <v>551.39200000000005</v>
      </c>
      <c r="D59">
        <v>5839026</v>
      </c>
      <c r="E59">
        <v>2429.6120000000001</v>
      </c>
      <c r="F59" s="2" t="s">
        <v>242</v>
      </c>
    </row>
    <row r="60" spans="1:6" x14ac:dyDescent="0.2">
      <c r="A60" s="2">
        <v>1915</v>
      </c>
      <c r="B60" s="2" t="s">
        <v>244</v>
      </c>
      <c r="C60">
        <v>796.75099999999998</v>
      </c>
      <c r="D60">
        <v>1542160</v>
      </c>
      <c r="E60">
        <v>702.43100000000004</v>
      </c>
      <c r="F60" s="2" t="s">
        <v>242</v>
      </c>
    </row>
    <row r="61" spans="1:6" x14ac:dyDescent="0.2">
      <c r="A61" s="2">
        <v>2079</v>
      </c>
      <c r="B61" s="2" t="s">
        <v>247</v>
      </c>
      <c r="C61">
        <v>1221.0409999999999</v>
      </c>
      <c r="D61">
        <v>2779007</v>
      </c>
      <c r="E61">
        <v>940.79300000000001</v>
      </c>
      <c r="F61" s="2" t="s">
        <v>248</v>
      </c>
    </row>
    <row r="62" spans="1:6" x14ac:dyDescent="0.2">
      <c r="A62" s="2">
        <v>2103</v>
      </c>
      <c r="B62" s="2" t="s">
        <v>250</v>
      </c>
      <c r="C62">
        <v>41927.819000000003</v>
      </c>
      <c r="D62">
        <v>17236250</v>
      </c>
      <c r="E62">
        <v>7935.0780000000004</v>
      </c>
      <c r="F62" s="2" t="s">
        <v>248</v>
      </c>
    </row>
    <row r="63" spans="1:6" x14ac:dyDescent="0.2">
      <c r="A63" s="2">
        <v>2104</v>
      </c>
      <c r="B63" s="2" t="s">
        <v>254</v>
      </c>
      <c r="C63">
        <v>1538.91</v>
      </c>
      <c r="D63">
        <v>607938</v>
      </c>
      <c r="E63">
        <v>478.01</v>
      </c>
      <c r="F63" s="2" t="s">
        <v>248</v>
      </c>
    </row>
    <row r="64" spans="1:6" x14ac:dyDescent="0.2">
      <c r="A64" s="2">
        <v>2107</v>
      </c>
      <c r="B64" s="2" t="s">
        <v>256</v>
      </c>
      <c r="C64">
        <v>1972.7249999999999</v>
      </c>
      <c r="D64">
        <v>4380818</v>
      </c>
      <c r="E64">
        <v>5017.335</v>
      </c>
      <c r="F64" s="2" t="s">
        <v>248</v>
      </c>
    </row>
    <row r="65" spans="1:6" x14ac:dyDescent="0.2">
      <c r="A65" s="2">
        <v>2167</v>
      </c>
      <c r="B65" s="2" t="s">
        <v>258</v>
      </c>
      <c r="C65">
        <v>10485.591</v>
      </c>
      <c r="D65">
        <v>5459539</v>
      </c>
      <c r="E65">
        <v>15989.439</v>
      </c>
      <c r="F65" s="2" t="s">
        <v>248</v>
      </c>
    </row>
    <row r="66" spans="1:6" x14ac:dyDescent="0.2">
      <c r="A66" s="2">
        <v>2168</v>
      </c>
      <c r="B66" s="2" t="s">
        <v>261</v>
      </c>
      <c r="C66">
        <v>16193.217000000001</v>
      </c>
      <c r="D66">
        <v>9052529</v>
      </c>
      <c r="E66">
        <v>11882.154</v>
      </c>
      <c r="F66" s="2" t="s">
        <v>248</v>
      </c>
    </row>
    <row r="67" spans="1:6" x14ac:dyDescent="0.2">
      <c r="A67" s="2">
        <v>2240</v>
      </c>
      <c r="B67" s="2" t="s">
        <v>262</v>
      </c>
      <c r="C67">
        <v>838.13499999999999</v>
      </c>
      <c r="D67">
        <v>455324.2</v>
      </c>
      <c r="E67">
        <v>486.61599999999999</v>
      </c>
      <c r="F67" s="2" t="s">
        <v>22</v>
      </c>
    </row>
    <row r="68" spans="1:6" x14ac:dyDescent="0.2">
      <c r="A68" s="2">
        <v>2277</v>
      </c>
      <c r="B68" s="2" t="s">
        <v>266</v>
      </c>
      <c r="C68">
        <v>2537.2280000000001</v>
      </c>
      <c r="D68">
        <v>1025421</v>
      </c>
      <c r="E68">
        <v>2472.556</v>
      </c>
      <c r="F68" s="2" t="s">
        <v>22</v>
      </c>
    </row>
    <row r="69" spans="1:6" x14ac:dyDescent="0.2">
      <c r="A69" s="2">
        <v>2291</v>
      </c>
      <c r="B69" s="2" t="s">
        <v>270</v>
      </c>
      <c r="C69">
        <v>5825.9110000000001</v>
      </c>
      <c r="D69">
        <v>1945446</v>
      </c>
      <c r="E69">
        <v>2840.7809999999999</v>
      </c>
      <c r="F69" s="2" t="s">
        <v>22</v>
      </c>
    </row>
    <row r="70" spans="1:6" x14ac:dyDescent="0.2">
      <c r="A70" s="2">
        <v>2364</v>
      </c>
      <c r="B70" s="2" t="s">
        <v>273</v>
      </c>
      <c r="C70">
        <v>198.07900000000001</v>
      </c>
      <c r="D70">
        <v>325997.3</v>
      </c>
      <c r="E70">
        <v>345.44900000000001</v>
      </c>
      <c r="F70" s="2" t="s">
        <v>275</v>
      </c>
    </row>
    <row r="71" spans="1:6" x14ac:dyDescent="0.2">
      <c r="A71" s="2">
        <v>2442</v>
      </c>
      <c r="B71" s="2" t="s">
        <v>277</v>
      </c>
      <c r="C71">
        <v>1969.598</v>
      </c>
      <c r="D71">
        <v>8578253</v>
      </c>
      <c r="E71">
        <v>2555.7249999999999</v>
      </c>
      <c r="F71" s="2" t="s">
        <v>278</v>
      </c>
    </row>
    <row r="72" spans="1:6" x14ac:dyDescent="0.2">
      <c r="A72" s="2">
        <v>2451</v>
      </c>
      <c r="B72" s="2" t="s">
        <v>279</v>
      </c>
      <c r="C72">
        <v>936.11900000000003</v>
      </c>
      <c r="D72">
        <v>6271439</v>
      </c>
      <c r="E72">
        <v>6629.3289999999997</v>
      </c>
      <c r="F72" s="2" t="s">
        <v>278</v>
      </c>
    </row>
    <row r="73" spans="1:6" x14ac:dyDescent="0.2">
      <c r="A73" s="2">
        <v>2712</v>
      </c>
      <c r="B73" s="2" t="s">
        <v>283</v>
      </c>
      <c r="C73">
        <v>2959.3270000000002</v>
      </c>
      <c r="D73">
        <v>5922557</v>
      </c>
      <c r="E73">
        <v>3670.163</v>
      </c>
      <c r="F73" s="2" t="s">
        <v>285</v>
      </c>
    </row>
    <row r="74" spans="1:6" x14ac:dyDescent="0.2">
      <c r="A74" s="2">
        <v>2718</v>
      </c>
      <c r="B74" s="2" t="s">
        <v>289</v>
      </c>
      <c r="C74">
        <v>20.891999999999999</v>
      </c>
      <c r="D74">
        <v>219009.4</v>
      </c>
      <c r="E74">
        <v>332.74400000000003</v>
      </c>
      <c r="F74" s="2" t="s">
        <v>285</v>
      </c>
    </row>
    <row r="75" spans="1:6" x14ac:dyDescent="0.2">
      <c r="A75" s="2">
        <v>2721</v>
      </c>
      <c r="B75" s="2" t="s">
        <v>294</v>
      </c>
      <c r="C75">
        <v>551.77599999999995</v>
      </c>
      <c r="D75">
        <v>3647287</v>
      </c>
      <c r="E75">
        <v>1793.617</v>
      </c>
      <c r="F75" s="2" t="s">
        <v>285</v>
      </c>
    </row>
    <row r="76" spans="1:6" x14ac:dyDescent="0.2">
      <c r="A76" s="2">
        <v>2727</v>
      </c>
      <c r="B76" s="2" t="s">
        <v>297</v>
      </c>
      <c r="C76">
        <v>2812.1379999999999</v>
      </c>
      <c r="D76">
        <v>6268282</v>
      </c>
      <c r="E76">
        <v>7119.8059999999996</v>
      </c>
      <c r="F76" s="2" t="s">
        <v>285</v>
      </c>
    </row>
    <row r="77" spans="1:6" x14ac:dyDescent="0.2">
      <c r="A77" s="2">
        <v>2790</v>
      </c>
      <c r="B77" s="2" t="s">
        <v>299</v>
      </c>
      <c r="C77">
        <v>1459.404</v>
      </c>
      <c r="D77">
        <v>591625.6</v>
      </c>
      <c r="E77">
        <v>992.447</v>
      </c>
      <c r="F77" s="2" t="s">
        <v>301</v>
      </c>
    </row>
    <row r="78" spans="1:6" x14ac:dyDescent="0.2">
      <c r="A78" s="2">
        <v>2817</v>
      </c>
      <c r="B78" s="2" t="s">
        <v>303</v>
      </c>
      <c r="C78">
        <v>1474.7909999999999</v>
      </c>
      <c r="D78">
        <v>3270764</v>
      </c>
      <c r="E78">
        <v>3747.9940000000001</v>
      </c>
      <c r="F78" s="2" t="s">
        <v>301</v>
      </c>
    </row>
    <row r="79" spans="1:6" x14ac:dyDescent="0.2">
      <c r="A79" s="2">
        <v>2823</v>
      </c>
      <c r="B79" s="2" t="s">
        <v>305</v>
      </c>
      <c r="C79">
        <v>2322.12</v>
      </c>
      <c r="D79">
        <v>5395731</v>
      </c>
      <c r="E79">
        <v>8308.1859999999997</v>
      </c>
      <c r="F79" s="2" t="s">
        <v>301</v>
      </c>
    </row>
    <row r="80" spans="1:6" x14ac:dyDescent="0.2">
      <c r="A80" s="2">
        <v>2828</v>
      </c>
      <c r="B80" s="2" t="s">
        <v>308</v>
      </c>
      <c r="C80">
        <v>10613.432000000001</v>
      </c>
      <c r="D80">
        <v>10688850</v>
      </c>
      <c r="E80">
        <v>4105.5290000000005</v>
      </c>
      <c r="F80" s="2" t="s">
        <v>310</v>
      </c>
    </row>
    <row r="81" spans="1:6" x14ac:dyDescent="0.2">
      <c r="A81" s="2">
        <v>2832</v>
      </c>
      <c r="B81" s="2" t="s">
        <v>311</v>
      </c>
      <c r="C81">
        <v>17737.814999999999</v>
      </c>
      <c r="D81">
        <v>7039341</v>
      </c>
      <c r="E81">
        <v>9285</v>
      </c>
      <c r="F81" s="2" t="s">
        <v>310</v>
      </c>
    </row>
    <row r="82" spans="1:6" x14ac:dyDescent="0.2">
      <c r="A82" s="2">
        <v>2836</v>
      </c>
      <c r="B82" s="2" t="s">
        <v>315</v>
      </c>
      <c r="C82">
        <v>2828.692</v>
      </c>
      <c r="D82">
        <v>841492.8</v>
      </c>
      <c r="E82">
        <v>1064.7449999999999</v>
      </c>
      <c r="F82" s="2" t="s">
        <v>310</v>
      </c>
    </row>
    <row r="83" spans="1:6" x14ac:dyDescent="0.2">
      <c r="A83" s="2">
        <v>2866</v>
      </c>
      <c r="B83" s="2" t="s">
        <v>318</v>
      </c>
      <c r="C83">
        <v>1843.0250000000001</v>
      </c>
      <c r="D83">
        <v>5646647</v>
      </c>
      <c r="E83">
        <v>2580.875</v>
      </c>
      <c r="F83" s="2" t="s">
        <v>310</v>
      </c>
    </row>
    <row r="84" spans="1:6" x14ac:dyDescent="0.2">
      <c r="A84" s="2">
        <v>2876</v>
      </c>
      <c r="B84" s="2" t="s">
        <v>321</v>
      </c>
      <c r="C84">
        <v>3812.9940000000001</v>
      </c>
      <c r="D84">
        <v>5705599</v>
      </c>
      <c r="E84">
        <v>2975.9169999999999</v>
      </c>
      <c r="F84" s="2" t="s">
        <v>310</v>
      </c>
    </row>
    <row r="85" spans="1:6" x14ac:dyDescent="0.2">
      <c r="A85" s="2">
        <v>2914</v>
      </c>
      <c r="B85" s="2" t="s">
        <v>325</v>
      </c>
      <c r="C85" t="s">
        <v>64</v>
      </c>
      <c r="D85" t="s">
        <v>64</v>
      </c>
      <c r="E85" t="s">
        <v>64</v>
      </c>
      <c r="F85" s="2" t="s">
        <v>310</v>
      </c>
    </row>
    <row r="86" spans="1:6" x14ac:dyDescent="0.2">
      <c r="A86" s="2">
        <v>2935</v>
      </c>
      <c r="B86" s="2" t="s">
        <v>328</v>
      </c>
      <c r="C86" t="s">
        <v>64</v>
      </c>
      <c r="D86" t="s">
        <v>64</v>
      </c>
      <c r="E86" t="s">
        <v>64</v>
      </c>
      <c r="F86" s="2" t="s">
        <v>310</v>
      </c>
    </row>
    <row r="87" spans="1:6" x14ac:dyDescent="0.2">
      <c r="A87" s="2">
        <v>2936</v>
      </c>
      <c r="B87" s="2" t="s">
        <v>331</v>
      </c>
      <c r="C87" t="s">
        <v>64</v>
      </c>
      <c r="D87" t="s">
        <v>64</v>
      </c>
      <c r="E87" t="s">
        <v>64</v>
      </c>
      <c r="F87" s="2" t="s">
        <v>310</v>
      </c>
    </row>
    <row r="88" spans="1:6" x14ac:dyDescent="0.2">
      <c r="A88" s="2">
        <v>2952</v>
      </c>
      <c r="B88" s="2" t="s">
        <v>334</v>
      </c>
      <c r="C88">
        <v>6498.44</v>
      </c>
      <c r="D88">
        <v>3263081</v>
      </c>
      <c r="E88">
        <v>4606.1930000000002</v>
      </c>
      <c r="F88" s="2" t="s">
        <v>59</v>
      </c>
    </row>
    <row r="89" spans="1:6" x14ac:dyDescent="0.2">
      <c r="A89" s="2">
        <v>2963</v>
      </c>
      <c r="B89" s="2" t="s">
        <v>336</v>
      </c>
      <c r="C89">
        <v>4563.6719999999996</v>
      </c>
      <c r="D89">
        <v>2812523</v>
      </c>
      <c r="E89">
        <v>1669.941</v>
      </c>
      <c r="F89" s="2" t="s">
        <v>59</v>
      </c>
    </row>
    <row r="90" spans="1:6" x14ac:dyDescent="0.2">
      <c r="A90" s="2">
        <v>3118</v>
      </c>
      <c r="B90" s="2" t="s">
        <v>339</v>
      </c>
      <c r="C90">
        <v>2887.8290000000002</v>
      </c>
      <c r="D90">
        <v>7604795</v>
      </c>
      <c r="E90">
        <v>5506.4960000000001</v>
      </c>
      <c r="F90" s="2" t="s">
        <v>341</v>
      </c>
    </row>
    <row r="91" spans="1:6" x14ac:dyDescent="0.2">
      <c r="A91" s="2">
        <v>3122</v>
      </c>
      <c r="B91" s="2" t="s">
        <v>343</v>
      </c>
      <c r="C91">
        <v>4735.6819999999998</v>
      </c>
      <c r="D91">
        <v>4859147</v>
      </c>
      <c r="E91">
        <v>3144.2139999999999</v>
      </c>
      <c r="F91" s="2" t="s">
        <v>341</v>
      </c>
    </row>
    <row r="92" spans="1:6" x14ac:dyDescent="0.2">
      <c r="A92" s="2">
        <v>3130</v>
      </c>
      <c r="B92" s="2" t="s">
        <v>345</v>
      </c>
      <c r="C92" t="s">
        <v>64</v>
      </c>
      <c r="D92" t="s">
        <v>64</v>
      </c>
      <c r="E92" t="s">
        <v>64</v>
      </c>
      <c r="F92" s="2" t="s">
        <v>341</v>
      </c>
    </row>
    <row r="93" spans="1:6" x14ac:dyDescent="0.2">
      <c r="A93" s="2">
        <v>3136</v>
      </c>
      <c r="B93" s="2" t="s">
        <v>348</v>
      </c>
      <c r="C93">
        <v>17012.776999999998</v>
      </c>
      <c r="D93">
        <v>7940373</v>
      </c>
      <c r="E93">
        <v>5481.2650000000003</v>
      </c>
      <c r="F93" s="2" t="s">
        <v>341</v>
      </c>
    </row>
    <row r="94" spans="1:6" x14ac:dyDescent="0.2">
      <c r="A94" s="2">
        <v>3140</v>
      </c>
      <c r="B94" s="2" t="s">
        <v>350</v>
      </c>
      <c r="C94">
        <v>3644.123</v>
      </c>
      <c r="D94">
        <v>2501387</v>
      </c>
      <c r="E94">
        <v>3296.7570000000001</v>
      </c>
      <c r="F94" s="2" t="s">
        <v>341</v>
      </c>
    </row>
    <row r="95" spans="1:6" x14ac:dyDescent="0.2">
      <c r="A95" s="2">
        <v>3149</v>
      </c>
      <c r="B95" s="2" t="s">
        <v>353</v>
      </c>
      <c r="C95">
        <v>2048.9499999999998</v>
      </c>
      <c r="D95">
        <v>1211976</v>
      </c>
      <c r="E95">
        <v>648.85500000000002</v>
      </c>
      <c r="F95" s="2" t="s">
        <v>341</v>
      </c>
    </row>
    <row r="96" spans="1:6" x14ac:dyDescent="0.2">
      <c r="A96" s="2">
        <v>3297</v>
      </c>
      <c r="B96" s="2" t="s">
        <v>356</v>
      </c>
      <c r="C96">
        <v>159.018</v>
      </c>
      <c r="D96">
        <v>1583756</v>
      </c>
      <c r="E96">
        <v>950.75099999999998</v>
      </c>
      <c r="F96" s="2" t="s">
        <v>44</v>
      </c>
    </row>
    <row r="97" spans="1:6" x14ac:dyDescent="0.2">
      <c r="A97" s="2">
        <v>3298</v>
      </c>
      <c r="B97" s="2" t="s">
        <v>360</v>
      </c>
      <c r="C97">
        <v>587.17700000000002</v>
      </c>
      <c r="D97">
        <v>2496416</v>
      </c>
      <c r="E97">
        <v>2185.33</v>
      </c>
      <c r="F97" s="2" t="s">
        <v>44</v>
      </c>
    </row>
    <row r="98" spans="1:6" x14ac:dyDescent="0.2">
      <c r="A98" s="2">
        <v>3396</v>
      </c>
      <c r="B98" s="2" t="s">
        <v>363</v>
      </c>
      <c r="C98">
        <v>273.66000000000003</v>
      </c>
      <c r="D98">
        <v>985835.2</v>
      </c>
      <c r="E98">
        <v>476.90300000000002</v>
      </c>
      <c r="F98" s="2" t="s">
        <v>364</v>
      </c>
    </row>
    <row r="99" spans="1:6" x14ac:dyDescent="0.2">
      <c r="A99" s="2">
        <v>3399</v>
      </c>
      <c r="B99" s="2" t="s">
        <v>366</v>
      </c>
      <c r="C99">
        <v>8928.5750000000007</v>
      </c>
      <c r="D99">
        <v>11709630</v>
      </c>
      <c r="E99">
        <v>4469.0820000000003</v>
      </c>
      <c r="F99" s="2" t="s">
        <v>364</v>
      </c>
    </row>
    <row r="100" spans="1:6" x14ac:dyDescent="0.2">
      <c r="A100" s="2">
        <v>3403</v>
      </c>
      <c r="B100" s="2" t="s">
        <v>368</v>
      </c>
      <c r="C100">
        <v>1785.338</v>
      </c>
      <c r="D100">
        <v>4625199</v>
      </c>
      <c r="E100">
        <v>1294.9860000000001</v>
      </c>
      <c r="F100" s="2" t="s">
        <v>364</v>
      </c>
    </row>
    <row r="101" spans="1:6" x14ac:dyDescent="0.2">
      <c r="A101" s="2">
        <v>3407</v>
      </c>
      <c r="B101" s="2" t="s">
        <v>370</v>
      </c>
      <c r="C101">
        <v>2012.848</v>
      </c>
      <c r="D101">
        <v>3466275</v>
      </c>
      <c r="E101">
        <v>1200.31</v>
      </c>
      <c r="F101" s="2" t="s">
        <v>364</v>
      </c>
    </row>
    <row r="102" spans="1:6" x14ac:dyDescent="0.2">
      <c r="A102" s="2">
        <v>3470</v>
      </c>
      <c r="B102" s="2" t="s">
        <v>373</v>
      </c>
      <c r="C102">
        <v>33864.150999999998</v>
      </c>
      <c r="D102">
        <v>14085370</v>
      </c>
      <c r="E102">
        <v>3948.4740000000002</v>
      </c>
      <c r="F102" s="2" t="s">
        <v>65</v>
      </c>
    </row>
    <row r="103" spans="1:6" x14ac:dyDescent="0.2">
      <c r="A103" s="2">
        <v>3797</v>
      </c>
      <c r="B103" s="2" t="s">
        <v>376</v>
      </c>
      <c r="C103">
        <v>512.01499999999999</v>
      </c>
      <c r="D103">
        <v>1155302</v>
      </c>
      <c r="E103">
        <v>334.77199999999999</v>
      </c>
      <c r="F103" s="2" t="s">
        <v>378</v>
      </c>
    </row>
    <row r="104" spans="1:6" x14ac:dyDescent="0.2">
      <c r="A104" s="2">
        <v>3845</v>
      </c>
      <c r="B104" s="2" t="s">
        <v>379</v>
      </c>
      <c r="C104">
        <v>794.28499999999997</v>
      </c>
      <c r="D104">
        <v>3808194</v>
      </c>
      <c r="E104">
        <v>3237.7260000000001</v>
      </c>
      <c r="F104" s="2" t="s">
        <v>381</v>
      </c>
    </row>
    <row r="105" spans="1:6" x14ac:dyDescent="0.2">
      <c r="A105" s="2">
        <v>3935</v>
      </c>
      <c r="B105" s="2" t="s">
        <v>384</v>
      </c>
      <c r="C105">
        <v>6260.2719999999999</v>
      </c>
      <c r="D105">
        <v>12593910</v>
      </c>
      <c r="E105">
        <v>5278.6530000000002</v>
      </c>
      <c r="F105" s="2" t="s">
        <v>386</v>
      </c>
    </row>
    <row r="106" spans="1:6" x14ac:dyDescent="0.2">
      <c r="A106" s="2">
        <v>3943</v>
      </c>
      <c r="B106" s="2" t="s">
        <v>387</v>
      </c>
      <c r="C106">
        <v>2579.91</v>
      </c>
      <c r="D106">
        <v>5290255</v>
      </c>
      <c r="E106">
        <v>7351.2070000000003</v>
      </c>
      <c r="F106" s="2" t="s">
        <v>386</v>
      </c>
    </row>
    <row r="107" spans="1:6" x14ac:dyDescent="0.2">
      <c r="A107" s="2">
        <v>3944</v>
      </c>
      <c r="B107" s="2" t="s">
        <v>390</v>
      </c>
      <c r="C107">
        <v>10010.762000000001</v>
      </c>
      <c r="D107">
        <v>12009520</v>
      </c>
      <c r="E107">
        <v>3911.8009999999999</v>
      </c>
      <c r="F107" s="2" t="s">
        <v>386</v>
      </c>
    </row>
    <row r="108" spans="1:6" x14ac:dyDescent="0.2">
      <c r="A108" s="2">
        <v>3948</v>
      </c>
      <c r="B108" s="2" t="s">
        <v>393</v>
      </c>
      <c r="C108">
        <v>1924.269</v>
      </c>
      <c r="D108">
        <v>5095820</v>
      </c>
      <c r="E108">
        <v>1912.8720000000001</v>
      </c>
      <c r="F108" s="2" t="s">
        <v>386</v>
      </c>
    </row>
    <row r="109" spans="1:6" x14ac:dyDescent="0.2">
      <c r="A109" s="2">
        <v>3954</v>
      </c>
      <c r="B109" s="2" t="s">
        <v>396</v>
      </c>
      <c r="C109">
        <v>2997.616</v>
      </c>
      <c r="D109">
        <v>5885931</v>
      </c>
      <c r="E109">
        <v>2083.6750000000002</v>
      </c>
      <c r="F109" s="2" t="s">
        <v>386</v>
      </c>
    </row>
    <row r="110" spans="1:6" x14ac:dyDescent="0.2">
      <c r="A110" s="2">
        <v>4041</v>
      </c>
      <c r="B110" s="2" t="s">
        <v>398</v>
      </c>
      <c r="C110">
        <v>256.42599999999999</v>
      </c>
      <c r="D110">
        <v>5239406</v>
      </c>
      <c r="E110">
        <v>1688.2139999999999</v>
      </c>
      <c r="F110" s="2" t="s">
        <v>400</v>
      </c>
    </row>
    <row r="111" spans="1:6" x14ac:dyDescent="0.2">
      <c r="A111" s="2">
        <v>4050</v>
      </c>
      <c r="B111" s="2" t="s">
        <v>403</v>
      </c>
      <c r="C111">
        <v>642.67899999999997</v>
      </c>
      <c r="D111">
        <v>2688016</v>
      </c>
      <c r="E111">
        <v>656.92100000000005</v>
      </c>
      <c r="F111" s="2" t="s">
        <v>400</v>
      </c>
    </row>
    <row r="112" spans="1:6" x14ac:dyDescent="0.2">
      <c r="A112" s="2">
        <v>4078</v>
      </c>
      <c r="B112" s="2" t="s">
        <v>406</v>
      </c>
      <c r="C112">
        <v>713.65499999999997</v>
      </c>
      <c r="D112">
        <v>4590791</v>
      </c>
      <c r="E112">
        <v>1214.8920000000001</v>
      </c>
      <c r="F112" s="2" t="s">
        <v>400</v>
      </c>
    </row>
    <row r="113" spans="1:6" x14ac:dyDescent="0.2">
      <c r="A113" s="2">
        <v>4158</v>
      </c>
      <c r="B113" s="2" t="s">
        <v>409</v>
      </c>
      <c r="C113">
        <v>6327.7790000000005</v>
      </c>
      <c r="D113">
        <v>4569980</v>
      </c>
      <c r="E113">
        <v>4955.9229999999998</v>
      </c>
      <c r="F113" s="2" t="s">
        <v>411</v>
      </c>
    </row>
    <row r="114" spans="1:6" x14ac:dyDescent="0.2">
      <c r="A114" s="2">
        <v>4162</v>
      </c>
      <c r="B114" s="2" t="s">
        <v>415</v>
      </c>
      <c r="C114">
        <v>1638.652</v>
      </c>
      <c r="D114">
        <v>2686279</v>
      </c>
      <c r="E114">
        <v>2606.3119999999999</v>
      </c>
      <c r="F114" s="2" t="s">
        <v>411</v>
      </c>
    </row>
    <row r="115" spans="1:6" x14ac:dyDescent="0.2">
      <c r="A115" s="2">
        <v>4271</v>
      </c>
      <c r="B115" s="2" t="s">
        <v>417</v>
      </c>
      <c r="C115">
        <v>849.04700000000003</v>
      </c>
      <c r="D115">
        <v>2145227</v>
      </c>
      <c r="E115">
        <v>762.65700000000004</v>
      </c>
      <c r="F115" s="2" t="s">
        <v>400</v>
      </c>
    </row>
    <row r="116" spans="1:6" x14ac:dyDescent="0.2">
      <c r="A116" s="2">
        <v>6002</v>
      </c>
      <c r="B116" s="2" t="s">
        <v>420</v>
      </c>
      <c r="C116">
        <v>1259.123</v>
      </c>
      <c r="D116">
        <v>22965320</v>
      </c>
      <c r="E116">
        <v>7372.3339999999998</v>
      </c>
      <c r="F116" s="2" t="s">
        <v>12</v>
      </c>
    </row>
    <row r="117" spans="1:6" x14ac:dyDescent="0.2">
      <c r="A117" s="2">
        <v>6004</v>
      </c>
      <c r="B117" s="2" t="s">
        <v>422</v>
      </c>
      <c r="C117">
        <v>16294.59</v>
      </c>
      <c r="D117">
        <v>8161061</v>
      </c>
      <c r="E117">
        <v>6559.5510000000004</v>
      </c>
      <c r="F117" s="2" t="s">
        <v>386</v>
      </c>
    </row>
    <row r="118" spans="1:6" x14ac:dyDescent="0.2">
      <c r="A118" s="2">
        <v>6009</v>
      </c>
      <c r="B118" s="2" t="s">
        <v>424</v>
      </c>
      <c r="C118">
        <v>18523.275000000001</v>
      </c>
      <c r="D118">
        <v>8089453</v>
      </c>
      <c r="E118">
        <v>5961.84</v>
      </c>
      <c r="F118" s="2" t="s">
        <v>426</v>
      </c>
    </row>
    <row r="119" spans="1:6" x14ac:dyDescent="0.2">
      <c r="A119" s="2">
        <v>6017</v>
      </c>
      <c r="B119" s="2" t="s">
        <v>427</v>
      </c>
      <c r="C119">
        <v>6452.9780000000001</v>
      </c>
      <c r="D119">
        <v>4038279</v>
      </c>
      <c r="E119">
        <v>2454.86</v>
      </c>
      <c r="F119" s="2" t="s">
        <v>111</v>
      </c>
    </row>
    <row r="120" spans="1:6" x14ac:dyDescent="0.2">
      <c r="A120" s="2">
        <v>6018</v>
      </c>
      <c r="B120" s="2" t="s">
        <v>430</v>
      </c>
      <c r="C120">
        <v>1755.6759999999999</v>
      </c>
      <c r="D120">
        <v>2961446</v>
      </c>
      <c r="E120">
        <v>1465.8330000000001</v>
      </c>
      <c r="F120" s="2" t="s">
        <v>192</v>
      </c>
    </row>
    <row r="121" spans="1:6" x14ac:dyDescent="0.2">
      <c r="A121" s="2">
        <v>6019</v>
      </c>
      <c r="B121" s="2" t="s">
        <v>433</v>
      </c>
      <c r="C121">
        <v>8719.7090000000007</v>
      </c>
      <c r="D121">
        <v>4921315</v>
      </c>
      <c r="E121">
        <v>3976.2040000000002</v>
      </c>
      <c r="F121" s="2" t="s">
        <v>310</v>
      </c>
    </row>
    <row r="122" spans="1:6" x14ac:dyDescent="0.2">
      <c r="A122" s="2">
        <v>6021</v>
      </c>
      <c r="B122" s="2" t="s">
        <v>436</v>
      </c>
      <c r="C122">
        <v>2357.4920000000002</v>
      </c>
      <c r="D122">
        <v>8564602</v>
      </c>
      <c r="E122">
        <v>6841.2569999999996</v>
      </c>
      <c r="F122" s="2" t="s">
        <v>69</v>
      </c>
    </row>
    <row r="123" spans="1:6" x14ac:dyDescent="0.2">
      <c r="A123" s="2">
        <v>6030</v>
      </c>
      <c r="B123" s="2" t="s">
        <v>439</v>
      </c>
      <c r="C123">
        <v>6831.509</v>
      </c>
      <c r="D123">
        <v>10336690</v>
      </c>
      <c r="E123">
        <v>6449.7190000000001</v>
      </c>
      <c r="F123" s="2" t="s">
        <v>301</v>
      </c>
    </row>
    <row r="124" spans="1:6" x14ac:dyDescent="0.2">
      <c r="A124" s="2">
        <v>6034</v>
      </c>
      <c r="B124" s="2" t="s">
        <v>442</v>
      </c>
      <c r="C124">
        <v>22351.170999999998</v>
      </c>
      <c r="D124">
        <v>7905928</v>
      </c>
      <c r="E124">
        <v>7976.8130000000001</v>
      </c>
      <c r="F124" s="2" t="s">
        <v>223</v>
      </c>
    </row>
    <row r="125" spans="1:6" x14ac:dyDescent="0.2">
      <c r="A125" s="2">
        <v>6041</v>
      </c>
      <c r="B125" s="2" t="s">
        <v>443</v>
      </c>
      <c r="C125">
        <v>3968.0160000000001</v>
      </c>
      <c r="D125">
        <v>8723951</v>
      </c>
      <c r="E125">
        <v>3239.835</v>
      </c>
      <c r="F125" s="2" t="s">
        <v>192</v>
      </c>
    </row>
    <row r="126" spans="1:6" x14ac:dyDescent="0.2">
      <c r="A126" s="2">
        <v>6052</v>
      </c>
      <c r="B126" s="2" t="s">
        <v>446</v>
      </c>
      <c r="C126">
        <v>920.76900000000001</v>
      </c>
      <c r="D126">
        <v>1334526</v>
      </c>
      <c r="E126">
        <v>564.53599999999994</v>
      </c>
      <c r="F126" s="2" t="s">
        <v>106</v>
      </c>
    </row>
    <row r="127" spans="1:6" x14ac:dyDescent="0.2">
      <c r="A127" s="2">
        <v>6055</v>
      </c>
      <c r="B127" s="2" t="s">
        <v>448</v>
      </c>
      <c r="C127">
        <v>7945.3850000000002</v>
      </c>
      <c r="D127">
        <v>3107106</v>
      </c>
      <c r="E127">
        <v>1827.1510000000001</v>
      </c>
      <c r="F127" s="2" t="s">
        <v>212</v>
      </c>
    </row>
    <row r="128" spans="1:6" x14ac:dyDescent="0.2">
      <c r="A128" s="2">
        <v>6064</v>
      </c>
      <c r="B128" s="2" t="s">
        <v>451</v>
      </c>
      <c r="C128">
        <v>1326.07</v>
      </c>
      <c r="D128">
        <v>1672885</v>
      </c>
      <c r="E128">
        <v>1693.04</v>
      </c>
      <c r="F128" s="2" t="s">
        <v>33</v>
      </c>
    </row>
    <row r="129" spans="1:6" x14ac:dyDescent="0.2">
      <c r="A129" s="2">
        <v>6065</v>
      </c>
      <c r="B129" s="2" t="s">
        <v>454</v>
      </c>
      <c r="C129">
        <v>653.17499999999995</v>
      </c>
      <c r="D129">
        <v>7714318</v>
      </c>
      <c r="E129">
        <v>1978.0250000000001</v>
      </c>
      <c r="F129" s="2" t="s">
        <v>248</v>
      </c>
    </row>
    <row r="130" spans="1:6" x14ac:dyDescent="0.2">
      <c r="A130" s="2">
        <v>6068</v>
      </c>
      <c r="B130" s="2" t="s">
        <v>455</v>
      </c>
      <c r="C130">
        <v>664.44399999999996</v>
      </c>
      <c r="D130">
        <v>9604513</v>
      </c>
      <c r="E130">
        <v>4248.2520000000004</v>
      </c>
      <c r="F130" s="2" t="s">
        <v>33</v>
      </c>
    </row>
    <row r="131" spans="1:6" x14ac:dyDescent="0.2">
      <c r="A131" s="2">
        <v>6071</v>
      </c>
      <c r="B131" s="2" t="s">
        <v>457</v>
      </c>
      <c r="C131">
        <v>2897.9070000000002</v>
      </c>
      <c r="D131">
        <v>7886051</v>
      </c>
      <c r="E131">
        <v>1874.4490000000001</v>
      </c>
      <c r="F131" s="2" t="s">
        <v>192</v>
      </c>
    </row>
    <row r="132" spans="1:6" x14ac:dyDescent="0.2">
      <c r="A132" s="2">
        <v>6073</v>
      </c>
      <c r="B132" s="2" t="s">
        <v>459</v>
      </c>
      <c r="C132">
        <v>151.96799999999999</v>
      </c>
      <c r="D132">
        <v>3438947</v>
      </c>
      <c r="E132">
        <v>4378.009</v>
      </c>
      <c r="F132" s="2" t="s">
        <v>461</v>
      </c>
    </row>
    <row r="133" spans="1:6" x14ac:dyDescent="0.2">
      <c r="A133" s="2">
        <v>6077</v>
      </c>
      <c r="B133" s="2" t="s">
        <v>462</v>
      </c>
      <c r="C133">
        <v>19403.317999999999</v>
      </c>
      <c r="D133">
        <v>7307221</v>
      </c>
      <c r="E133">
        <v>6196.6509999999998</v>
      </c>
      <c r="F133" s="2" t="s">
        <v>22</v>
      </c>
    </row>
    <row r="134" spans="1:6" x14ac:dyDescent="0.2">
      <c r="A134" s="2">
        <v>6085</v>
      </c>
      <c r="B134" s="2" t="s">
        <v>463</v>
      </c>
      <c r="C134">
        <v>1018.1950000000001</v>
      </c>
      <c r="D134">
        <v>5034409</v>
      </c>
      <c r="E134">
        <v>3822.355</v>
      </c>
      <c r="F134" s="2" t="s">
        <v>145</v>
      </c>
    </row>
    <row r="135" spans="1:6" x14ac:dyDescent="0.2">
      <c r="A135" s="2">
        <v>6090</v>
      </c>
      <c r="B135" s="2" t="s">
        <v>465</v>
      </c>
      <c r="C135">
        <v>4108.652</v>
      </c>
      <c r="D135">
        <v>10719840</v>
      </c>
      <c r="E135">
        <v>6666.3239999999996</v>
      </c>
      <c r="F135" s="2" t="s">
        <v>242</v>
      </c>
    </row>
    <row r="136" spans="1:6" x14ac:dyDescent="0.2">
      <c r="A136" s="2">
        <v>6095</v>
      </c>
      <c r="B136" s="2" t="s">
        <v>468</v>
      </c>
      <c r="C136">
        <v>565.77700000000004</v>
      </c>
      <c r="D136">
        <v>3505464</v>
      </c>
      <c r="E136">
        <v>2195.8270000000002</v>
      </c>
      <c r="F136" s="2" t="s">
        <v>59</v>
      </c>
    </row>
    <row r="137" spans="1:6" x14ac:dyDescent="0.2">
      <c r="A137" s="2">
        <v>6096</v>
      </c>
      <c r="B137" s="2" t="s">
        <v>470</v>
      </c>
      <c r="C137">
        <v>9465.4009999999998</v>
      </c>
      <c r="D137">
        <v>7515047</v>
      </c>
      <c r="E137">
        <v>4303.5929999999998</v>
      </c>
      <c r="F137" s="2" t="s">
        <v>22</v>
      </c>
    </row>
    <row r="138" spans="1:6" x14ac:dyDescent="0.2">
      <c r="A138" s="2">
        <v>6098</v>
      </c>
      <c r="B138" s="2" t="s">
        <v>472</v>
      </c>
      <c r="C138">
        <v>667.31899999999996</v>
      </c>
      <c r="D138">
        <v>2066415</v>
      </c>
      <c r="E138">
        <v>750.52700000000004</v>
      </c>
      <c r="F138" s="2" t="s">
        <v>474</v>
      </c>
    </row>
    <row r="139" spans="1:6" x14ac:dyDescent="0.2">
      <c r="A139" s="2">
        <v>6101</v>
      </c>
      <c r="B139" s="2" t="s">
        <v>475</v>
      </c>
      <c r="C139">
        <v>1673.6679999999999</v>
      </c>
      <c r="D139">
        <v>2321383</v>
      </c>
      <c r="E139">
        <v>2501.1039999999998</v>
      </c>
      <c r="F139" s="2" t="s">
        <v>411</v>
      </c>
    </row>
    <row r="140" spans="1:6" x14ac:dyDescent="0.2">
      <c r="A140" s="2">
        <v>6113</v>
      </c>
      <c r="B140" s="2" t="s">
        <v>477</v>
      </c>
      <c r="C140">
        <v>9110.1679999999997</v>
      </c>
      <c r="D140">
        <v>9824728</v>
      </c>
      <c r="E140">
        <v>4770.0709999999999</v>
      </c>
      <c r="F140" s="2" t="s">
        <v>145</v>
      </c>
    </row>
    <row r="141" spans="1:6" x14ac:dyDescent="0.2">
      <c r="A141" s="2">
        <v>6137</v>
      </c>
      <c r="B141" s="2" t="s">
        <v>479</v>
      </c>
      <c r="C141">
        <v>3903.096</v>
      </c>
      <c r="D141">
        <v>3331340</v>
      </c>
      <c r="E141">
        <v>2000.643</v>
      </c>
      <c r="F141" s="2" t="s">
        <v>145</v>
      </c>
    </row>
    <row r="142" spans="1:6" x14ac:dyDescent="0.2">
      <c r="A142" s="2">
        <v>6138</v>
      </c>
      <c r="B142" s="2" t="s">
        <v>481</v>
      </c>
      <c r="C142">
        <v>852.78599999999994</v>
      </c>
      <c r="D142">
        <v>3214063</v>
      </c>
      <c r="E142">
        <v>2837.5120000000002</v>
      </c>
      <c r="F142" s="2" t="s">
        <v>426</v>
      </c>
    </row>
    <row r="143" spans="1:6" x14ac:dyDescent="0.2">
      <c r="A143" s="2">
        <v>6139</v>
      </c>
      <c r="B143" s="2" t="s">
        <v>484</v>
      </c>
      <c r="C143">
        <v>9879.8529999999992</v>
      </c>
      <c r="D143">
        <v>5218554</v>
      </c>
      <c r="E143">
        <v>4981.4769999999999</v>
      </c>
      <c r="F143" s="2" t="s">
        <v>65</v>
      </c>
    </row>
    <row r="144" spans="1:6" x14ac:dyDescent="0.2">
      <c r="A144" s="2">
        <v>6146</v>
      </c>
      <c r="B144" s="2" t="s">
        <v>487</v>
      </c>
      <c r="C144">
        <v>48782.476999999999</v>
      </c>
      <c r="D144">
        <v>14785110</v>
      </c>
      <c r="E144">
        <v>9709.634</v>
      </c>
      <c r="F144" s="2" t="s">
        <v>65</v>
      </c>
    </row>
    <row r="145" spans="1:6" x14ac:dyDescent="0.2">
      <c r="A145" s="2">
        <v>6155</v>
      </c>
      <c r="B145" s="2" t="s">
        <v>490</v>
      </c>
      <c r="C145">
        <v>19528.649000000001</v>
      </c>
      <c r="D145">
        <v>8070698</v>
      </c>
      <c r="E145">
        <v>3261.223</v>
      </c>
      <c r="F145" s="2" t="s">
        <v>248</v>
      </c>
    </row>
    <row r="146" spans="1:6" x14ac:dyDescent="0.2">
      <c r="A146" s="2">
        <v>6165</v>
      </c>
      <c r="B146" s="2" t="s">
        <v>491</v>
      </c>
      <c r="C146">
        <v>3848.33</v>
      </c>
      <c r="D146">
        <v>10101840</v>
      </c>
      <c r="E146">
        <v>11040.713</v>
      </c>
      <c r="F146" s="2" t="s">
        <v>492</v>
      </c>
    </row>
    <row r="147" spans="1:6" x14ac:dyDescent="0.2">
      <c r="A147" s="2">
        <v>6166</v>
      </c>
      <c r="B147" s="2" t="s">
        <v>494</v>
      </c>
      <c r="C147">
        <v>2812.009</v>
      </c>
      <c r="D147">
        <v>5601080</v>
      </c>
      <c r="E147">
        <v>1860.617</v>
      </c>
      <c r="F147" s="2" t="s">
        <v>145</v>
      </c>
    </row>
    <row r="148" spans="1:6" x14ac:dyDescent="0.2">
      <c r="A148" s="2">
        <v>6177</v>
      </c>
      <c r="B148" s="2" t="s">
        <v>497</v>
      </c>
      <c r="C148">
        <v>154.191</v>
      </c>
      <c r="D148">
        <v>4310859</v>
      </c>
      <c r="E148">
        <v>3446.64</v>
      </c>
      <c r="F148" s="2" t="s">
        <v>37</v>
      </c>
    </row>
    <row r="149" spans="1:6" x14ac:dyDescent="0.2">
      <c r="A149" s="2">
        <v>6178</v>
      </c>
      <c r="B149" s="2" t="s">
        <v>502</v>
      </c>
      <c r="C149">
        <v>10401.469999999999</v>
      </c>
      <c r="D149">
        <v>3915409</v>
      </c>
      <c r="E149">
        <v>2742.2069999999999</v>
      </c>
      <c r="F149" s="2" t="s">
        <v>65</v>
      </c>
    </row>
    <row r="150" spans="1:6" x14ac:dyDescent="0.2">
      <c r="A150" s="2">
        <v>6179</v>
      </c>
      <c r="B150" s="2" t="s">
        <v>505</v>
      </c>
      <c r="C150">
        <v>1119.7270000000001</v>
      </c>
      <c r="D150">
        <v>12016440</v>
      </c>
      <c r="E150">
        <v>6508.8329999999996</v>
      </c>
      <c r="F150" s="2" t="s">
        <v>65</v>
      </c>
    </row>
    <row r="151" spans="1:6" x14ac:dyDescent="0.2">
      <c r="A151" s="2">
        <v>6180</v>
      </c>
      <c r="B151" s="2" t="s">
        <v>508</v>
      </c>
      <c r="C151">
        <v>8595.2540000000008</v>
      </c>
      <c r="D151">
        <v>13796170</v>
      </c>
      <c r="E151">
        <v>4543.3149999999996</v>
      </c>
      <c r="F151" s="2" t="s">
        <v>65</v>
      </c>
    </row>
    <row r="152" spans="1:6" x14ac:dyDescent="0.2">
      <c r="A152" s="2">
        <v>6183</v>
      </c>
      <c r="B152" s="2" t="s">
        <v>511</v>
      </c>
      <c r="C152">
        <v>7578.5929999999998</v>
      </c>
      <c r="D152">
        <v>2580845</v>
      </c>
      <c r="E152">
        <v>1820.0219999999999</v>
      </c>
      <c r="F152" s="2" t="s">
        <v>65</v>
      </c>
    </row>
    <row r="153" spans="1:6" x14ac:dyDescent="0.2">
      <c r="A153" s="2">
        <v>6190</v>
      </c>
      <c r="B153" s="2" t="s">
        <v>514</v>
      </c>
      <c r="C153">
        <v>3443.09</v>
      </c>
      <c r="D153">
        <v>2682564</v>
      </c>
      <c r="E153">
        <v>2669.7959999999998</v>
      </c>
      <c r="F153" s="2" t="s">
        <v>212</v>
      </c>
    </row>
    <row r="154" spans="1:6" x14ac:dyDescent="0.2">
      <c r="A154" s="2">
        <v>6193</v>
      </c>
      <c r="B154" s="2" t="s">
        <v>517</v>
      </c>
      <c r="C154">
        <v>12703.177</v>
      </c>
      <c r="D154">
        <v>5510162</v>
      </c>
      <c r="E154">
        <v>4042.799</v>
      </c>
      <c r="F154" s="2" t="s">
        <v>65</v>
      </c>
    </row>
    <row r="155" spans="1:6" x14ac:dyDescent="0.2">
      <c r="A155" s="2">
        <v>6194</v>
      </c>
      <c r="B155" s="2" t="s">
        <v>520</v>
      </c>
      <c r="C155">
        <v>6914.5940000000001</v>
      </c>
      <c r="D155">
        <v>2940694</v>
      </c>
      <c r="E155">
        <v>2489.1790000000001</v>
      </c>
      <c r="F155" s="2" t="s">
        <v>65</v>
      </c>
    </row>
    <row r="156" spans="1:6" x14ac:dyDescent="0.2">
      <c r="A156" s="2">
        <v>6195</v>
      </c>
      <c r="B156" s="2" t="s">
        <v>522</v>
      </c>
      <c r="C156">
        <v>2497.6390000000001</v>
      </c>
      <c r="D156">
        <v>2570527</v>
      </c>
      <c r="E156">
        <v>1054.5450000000001</v>
      </c>
      <c r="F156" s="2" t="s">
        <v>248</v>
      </c>
    </row>
    <row r="157" spans="1:6" x14ac:dyDescent="0.2">
      <c r="A157" s="2">
        <v>6204</v>
      </c>
      <c r="B157" s="2" t="s">
        <v>525</v>
      </c>
      <c r="C157">
        <v>5401.4290000000001</v>
      </c>
      <c r="D157">
        <v>10792770</v>
      </c>
      <c r="E157">
        <v>5919.4870000000001</v>
      </c>
      <c r="F157" s="2" t="s">
        <v>411</v>
      </c>
    </row>
    <row r="158" spans="1:6" x14ac:dyDescent="0.2">
      <c r="A158" s="2">
        <v>6213</v>
      </c>
      <c r="B158" s="2" t="s">
        <v>526</v>
      </c>
      <c r="C158">
        <v>3866.817</v>
      </c>
      <c r="D158">
        <v>5948531</v>
      </c>
      <c r="E158">
        <v>1736.6220000000001</v>
      </c>
      <c r="F158" s="2" t="s">
        <v>145</v>
      </c>
    </row>
    <row r="159" spans="1:6" x14ac:dyDescent="0.2">
      <c r="A159" s="2">
        <v>6248</v>
      </c>
      <c r="B159" s="2" t="s">
        <v>529</v>
      </c>
      <c r="C159">
        <v>1490.1489999999999</v>
      </c>
      <c r="D159">
        <v>3489187</v>
      </c>
      <c r="E159">
        <v>884.92600000000004</v>
      </c>
      <c r="F159" s="2" t="s">
        <v>69</v>
      </c>
    </row>
    <row r="160" spans="1:6" x14ac:dyDescent="0.2">
      <c r="A160" s="2">
        <v>6249</v>
      </c>
      <c r="B160" s="2" t="s">
        <v>531</v>
      </c>
      <c r="C160">
        <v>2030.4390000000001</v>
      </c>
      <c r="D160">
        <v>3632698</v>
      </c>
      <c r="E160">
        <v>1386.7909999999999</v>
      </c>
      <c r="F160" s="2" t="s">
        <v>44</v>
      </c>
    </row>
    <row r="161" spans="1:6" x14ac:dyDescent="0.2">
      <c r="A161" s="2">
        <v>6250</v>
      </c>
      <c r="B161" s="2" t="s">
        <v>533</v>
      </c>
      <c r="C161">
        <v>1293.367</v>
      </c>
      <c r="D161">
        <v>1690888</v>
      </c>
      <c r="E161">
        <v>1072.8900000000001</v>
      </c>
      <c r="F161" s="2" t="s">
        <v>285</v>
      </c>
    </row>
    <row r="162" spans="1:6" x14ac:dyDescent="0.2">
      <c r="A162" s="2">
        <v>6254</v>
      </c>
      <c r="B162" s="2" t="s">
        <v>534</v>
      </c>
      <c r="C162">
        <v>1506.655</v>
      </c>
      <c r="D162">
        <v>4898880</v>
      </c>
      <c r="E162">
        <v>1458.663</v>
      </c>
      <c r="F162" s="2" t="s">
        <v>168</v>
      </c>
    </row>
    <row r="163" spans="1:6" x14ac:dyDescent="0.2">
      <c r="A163" s="2">
        <v>6257</v>
      </c>
      <c r="B163" s="2" t="s">
        <v>536</v>
      </c>
      <c r="C163">
        <v>795.39200000000005</v>
      </c>
      <c r="D163">
        <v>10303300</v>
      </c>
      <c r="E163">
        <v>5389.3450000000003</v>
      </c>
      <c r="F163" s="2" t="s">
        <v>106</v>
      </c>
    </row>
    <row r="164" spans="1:6" x14ac:dyDescent="0.2">
      <c r="A164" s="2">
        <v>6264</v>
      </c>
      <c r="B164" s="2" t="s">
        <v>538</v>
      </c>
      <c r="C164">
        <v>3117.5659999999998</v>
      </c>
      <c r="D164">
        <v>7348933</v>
      </c>
      <c r="E164">
        <v>2903.9389999999999</v>
      </c>
      <c r="F164" s="2" t="s">
        <v>386</v>
      </c>
    </row>
    <row r="165" spans="1:6" x14ac:dyDescent="0.2">
      <c r="A165" s="2">
        <v>6469</v>
      </c>
      <c r="B165" s="2" t="s">
        <v>539</v>
      </c>
      <c r="C165">
        <v>11011.099</v>
      </c>
      <c r="D165">
        <v>6461793</v>
      </c>
      <c r="E165">
        <v>3254.806</v>
      </c>
      <c r="F165" s="2" t="s">
        <v>301</v>
      </c>
    </row>
    <row r="166" spans="1:6" x14ac:dyDescent="0.2">
      <c r="A166" s="2">
        <v>6481</v>
      </c>
      <c r="B166" s="2" t="s">
        <v>540</v>
      </c>
      <c r="C166">
        <v>2414.7170000000001</v>
      </c>
      <c r="D166">
        <v>7602078</v>
      </c>
      <c r="E166">
        <v>10633.028</v>
      </c>
      <c r="F166" s="2" t="s">
        <v>492</v>
      </c>
    </row>
    <row r="167" spans="1:6" x14ac:dyDescent="0.2">
      <c r="A167" s="2">
        <v>6639</v>
      </c>
      <c r="B167" s="2" t="s">
        <v>544</v>
      </c>
      <c r="C167">
        <v>2731.9059999999999</v>
      </c>
      <c r="D167">
        <v>2820235</v>
      </c>
      <c r="E167">
        <v>2558.5419999999999</v>
      </c>
      <c r="F167" s="2" t="s">
        <v>192</v>
      </c>
    </row>
    <row r="168" spans="1:6" x14ac:dyDescent="0.2">
      <c r="A168" s="2">
        <v>6641</v>
      </c>
      <c r="B168" s="2" t="s">
        <v>547</v>
      </c>
      <c r="C168">
        <v>11041.823</v>
      </c>
      <c r="D168">
        <v>4926904</v>
      </c>
      <c r="E168">
        <v>3531.9589999999998</v>
      </c>
      <c r="F168" s="2" t="s">
        <v>426</v>
      </c>
    </row>
    <row r="169" spans="1:6" x14ac:dyDescent="0.2">
      <c r="A169" s="2">
        <v>6664</v>
      </c>
      <c r="B169" s="2" t="s">
        <v>549</v>
      </c>
      <c r="C169">
        <v>6722.4089999999997</v>
      </c>
      <c r="D169">
        <v>4497683</v>
      </c>
      <c r="E169">
        <v>3699.8490000000002</v>
      </c>
      <c r="F169" s="2" t="s">
        <v>168</v>
      </c>
    </row>
    <row r="170" spans="1:6" x14ac:dyDescent="0.2">
      <c r="A170" s="2">
        <v>6761</v>
      </c>
      <c r="B170" s="2" t="s">
        <v>550</v>
      </c>
      <c r="C170">
        <v>668.43299999999999</v>
      </c>
      <c r="D170">
        <v>1761983</v>
      </c>
      <c r="E170">
        <v>989.98299999999995</v>
      </c>
      <c r="F170" s="2" t="s">
        <v>69</v>
      </c>
    </row>
    <row r="171" spans="1:6" x14ac:dyDescent="0.2">
      <c r="A171" s="2">
        <v>6768</v>
      </c>
      <c r="B171" s="2" t="s">
        <v>553</v>
      </c>
      <c r="C171">
        <v>4799.2479999999996</v>
      </c>
      <c r="D171">
        <v>1989564</v>
      </c>
      <c r="E171">
        <v>1084.3810000000001</v>
      </c>
      <c r="F171" s="2" t="s">
        <v>248</v>
      </c>
    </row>
    <row r="172" spans="1:6" x14ac:dyDescent="0.2">
      <c r="A172" s="2">
        <v>6772</v>
      </c>
      <c r="B172" s="2" t="s">
        <v>557</v>
      </c>
      <c r="C172">
        <v>2427.0390000000002</v>
      </c>
      <c r="D172">
        <v>1111873</v>
      </c>
      <c r="E172">
        <v>957.36</v>
      </c>
      <c r="F172" s="2" t="s">
        <v>59</v>
      </c>
    </row>
    <row r="173" spans="1:6" x14ac:dyDescent="0.2">
      <c r="A173" s="2">
        <v>6823</v>
      </c>
      <c r="B173" s="2" t="s">
        <v>560</v>
      </c>
      <c r="C173">
        <v>7157.0870000000004</v>
      </c>
      <c r="D173">
        <v>3553884</v>
      </c>
      <c r="E173">
        <v>1761.9079999999999</v>
      </c>
      <c r="F173" s="2" t="s">
        <v>192</v>
      </c>
    </row>
    <row r="174" spans="1:6" x14ac:dyDescent="0.2">
      <c r="A174" s="2">
        <v>7030</v>
      </c>
      <c r="B174" s="2" t="s">
        <v>562</v>
      </c>
      <c r="C174">
        <v>2346.2779999999998</v>
      </c>
      <c r="D174">
        <v>2980361</v>
      </c>
      <c r="E174">
        <v>1992.8589999999999</v>
      </c>
      <c r="F174" s="2" t="s">
        <v>65</v>
      </c>
    </row>
    <row r="175" spans="1:6" x14ac:dyDescent="0.2">
      <c r="A175" s="2">
        <v>7097</v>
      </c>
      <c r="B175" s="2" t="s">
        <v>564</v>
      </c>
      <c r="C175">
        <v>956.34</v>
      </c>
      <c r="D175">
        <v>8768575</v>
      </c>
      <c r="E175">
        <v>3122.8180000000002</v>
      </c>
      <c r="F175" s="2" t="s">
        <v>65</v>
      </c>
    </row>
    <row r="176" spans="1:6" x14ac:dyDescent="0.2">
      <c r="A176" s="2">
        <v>7213</v>
      </c>
      <c r="B176" s="2" t="s">
        <v>567</v>
      </c>
      <c r="C176">
        <v>326.76400000000001</v>
      </c>
      <c r="D176">
        <v>1053088</v>
      </c>
      <c r="E176">
        <v>1318.376</v>
      </c>
      <c r="F176" s="2" t="s">
        <v>378</v>
      </c>
    </row>
    <row r="177" spans="1:6" x14ac:dyDescent="0.2">
      <c r="A177" s="2">
        <v>7343</v>
      </c>
      <c r="B177" s="2" t="s">
        <v>569</v>
      </c>
      <c r="C177">
        <v>2619.2420000000002</v>
      </c>
      <c r="D177">
        <v>1562185</v>
      </c>
      <c r="E177">
        <v>1427.694</v>
      </c>
      <c r="F177" s="2" t="s">
        <v>168</v>
      </c>
    </row>
    <row r="178" spans="1:6" x14ac:dyDescent="0.2">
      <c r="A178" s="2">
        <v>7504</v>
      </c>
      <c r="B178" s="2" t="s">
        <v>570</v>
      </c>
      <c r="C178">
        <v>373.279</v>
      </c>
      <c r="D178">
        <v>838442.5</v>
      </c>
      <c r="E178">
        <v>601.52599999999995</v>
      </c>
      <c r="F178" s="2" t="s">
        <v>411</v>
      </c>
    </row>
    <row r="179" spans="1:6" x14ac:dyDescent="0.2">
      <c r="A179" s="2">
        <v>7790</v>
      </c>
      <c r="B179" s="2" t="s">
        <v>572</v>
      </c>
      <c r="C179">
        <v>849.25099999999998</v>
      </c>
      <c r="D179">
        <v>3260272</v>
      </c>
      <c r="E179">
        <v>3867.462</v>
      </c>
      <c r="F179" s="2" t="s">
        <v>492</v>
      </c>
    </row>
    <row r="180" spans="1:6" x14ac:dyDescent="0.2">
      <c r="A180" s="2">
        <v>7902</v>
      </c>
      <c r="B180" s="2" t="s">
        <v>575</v>
      </c>
      <c r="C180">
        <v>3131.2759999999998</v>
      </c>
      <c r="D180">
        <v>3355690</v>
      </c>
      <c r="E180">
        <v>3030.2069999999999</v>
      </c>
      <c r="F180" s="2" t="s">
        <v>65</v>
      </c>
    </row>
    <row r="181" spans="1:6" x14ac:dyDescent="0.2">
      <c r="A181" s="2">
        <v>8023</v>
      </c>
      <c r="B181" s="2" t="s">
        <v>576</v>
      </c>
      <c r="C181">
        <v>1880.183</v>
      </c>
      <c r="D181">
        <v>6997970</v>
      </c>
      <c r="E181">
        <v>3021.1010000000001</v>
      </c>
      <c r="F181" s="2" t="s">
        <v>400</v>
      </c>
    </row>
    <row r="182" spans="1:6" x14ac:dyDescent="0.2">
      <c r="A182" s="2">
        <v>8042</v>
      </c>
      <c r="B182" s="2" t="s">
        <v>578</v>
      </c>
      <c r="C182">
        <v>2386.79</v>
      </c>
      <c r="D182">
        <v>7610767</v>
      </c>
      <c r="E182">
        <v>5993.4040000000005</v>
      </c>
      <c r="F182" s="2" t="s">
        <v>285</v>
      </c>
    </row>
    <row r="183" spans="1:6" x14ac:dyDescent="0.2">
      <c r="A183" s="2">
        <v>8066</v>
      </c>
      <c r="B183" s="2" t="s">
        <v>580</v>
      </c>
      <c r="C183">
        <v>8226.1530000000002</v>
      </c>
      <c r="D183">
        <v>11844070</v>
      </c>
      <c r="E183">
        <v>6550.1329999999998</v>
      </c>
      <c r="F183" s="2" t="s">
        <v>411</v>
      </c>
    </row>
    <row r="184" spans="1:6" x14ac:dyDescent="0.2">
      <c r="A184" s="2">
        <v>8069</v>
      </c>
      <c r="B184" s="2" t="s">
        <v>583</v>
      </c>
      <c r="C184">
        <v>2690.328</v>
      </c>
      <c r="D184">
        <v>6840617</v>
      </c>
      <c r="E184">
        <v>6604.2190000000001</v>
      </c>
      <c r="F184" s="2" t="s">
        <v>492</v>
      </c>
    </row>
    <row r="185" spans="1:6" x14ac:dyDescent="0.2">
      <c r="A185" s="2">
        <v>8102</v>
      </c>
      <c r="B185" s="2" t="s">
        <v>584</v>
      </c>
      <c r="C185">
        <v>25792.597000000002</v>
      </c>
      <c r="D185">
        <v>14722220</v>
      </c>
      <c r="E185">
        <v>7980.7690000000002</v>
      </c>
      <c r="F185" s="2" t="s">
        <v>310</v>
      </c>
    </row>
    <row r="186" spans="1:6" x14ac:dyDescent="0.2">
      <c r="A186" s="2">
        <v>8219</v>
      </c>
      <c r="B186" s="2" t="s">
        <v>585</v>
      </c>
      <c r="C186">
        <v>506.815</v>
      </c>
      <c r="D186">
        <v>1262036</v>
      </c>
      <c r="E186">
        <v>924.78099999999995</v>
      </c>
      <c r="F186" s="2" t="s">
        <v>69</v>
      </c>
    </row>
    <row r="187" spans="1:6" x14ac:dyDescent="0.2">
      <c r="A187" s="2">
        <v>8222</v>
      </c>
      <c r="B187" s="2" t="s">
        <v>588</v>
      </c>
      <c r="C187">
        <v>12684.481</v>
      </c>
      <c r="D187">
        <v>3058364</v>
      </c>
      <c r="E187">
        <v>6027.6540000000005</v>
      </c>
      <c r="F187" s="2" t="s">
        <v>301</v>
      </c>
    </row>
    <row r="188" spans="1:6" x14ac:dyDescent="0.2">
      <c r="A188" s="2">
        <v>8223</v>
      </c>
      <c r="B188" s="2" t="s">
        <v>589</v>
      </c>
      <c r="C188">
        <v>6012.2449999999999</v>
      </c>
      <c r="D188">
        <v>9295275</v>
      </c>
      <c r="E188">
        <v>5681.2690000000002</v>
      </c>
      <c r="F188" s="2" t="s">
        <v>37</v>
      </c>
    </row>
    <row r="189" spans="1:6" x14ac:dyDescent="0.2">
      <c r="A189" s="2">
        <v>8224</v>
      </c>
      <c r="B189" s="2" t="s">
        <v>593</v>
      </c>
      <c r="C189">
        <v>2392.7890000000002</v>
      </c>
      <c r="D189">
        <v>1791491</v>
      </c>
      <c r="E189">
        <v>2393.6030000000001</v>
      </c>
      <c r="F189" s="2" t="s">
        <v>595</v>
      </c>
    </row>
    <row r="190" spans="1:6" x14ac:dyDescent="0.2">
      <c r="A190" s="2">
        <v>8226</v>
      </c>
      <c r="B190" s="2" t="s">
        <v>598</v>
      </c>
      <c r="C190">
        <v>1727.914</v>
      </c>
      <c r="D190">
        <v>1560381</v>
      </c>
      <c r="E190">
        <v>1069.4480000000001</v>
      </c>
      <c r="F190" s="2" t="s">
        <v>341</v>
      </c>
    </row>
    <row r="191" spans="1:6" x14ac:dyDescent="0.2">
      <c r="A191" s="2">
        <v>10143</v>
      </c>
      <c r="B191" s="2" t="s">
        <v>600</v>
      </c>
      <c r="C191" t="s">
        <v>64</v>
      </c>
      <c r="D191" t="s">
        <v>64</v>
      </c>
      <c r="E191" t="s">
        <v>64</v>
      </c>
      <c r="F191" s="2" t="s">
        <v>341</v>
      </c>
    </row>
    <row r="192" spans="1:6" x14ac:dyDescent="0.2">
      <c r="A192" s="2">
        <v>10151</v>
      </c>
      <c r="B192" s="2" t="s">
        <v>604</v>
      </c>
      <c r="C192" t="s">
        <v>64</v>
      </c>
      <c r="D192" t="s">
        <v>64</v>
      </c>
      <c r="E192" t="s">
        <v>64</v>
      </c>
      <c r="F192" s="2" t="s">
        <v>386</v>
      </c>
    </row>
    <row r="193" spans="1:6" x14ac:dyDescent="0.2">
      <c r="A193" s="2">
        <v>10603</v>
      </c>
      <c r="B193" s="2" t="s">
        <v>607</v>
      </c>
      <c r="C193">
        <v>1022.135</v>
      </c>
      <c r="D193">
        <v>382044.9</v>
      </c>
      <c r="E193">
        <v>140.38300000000001</v>
      </c>
      <c r="F193" s="2" t="s">
        <v>341</v>
      </c>
    </row>
    <row r="194" spans="1:6" x14ac:dyDescent="0.2">
      <c r="A194" s="2">
        <v>10671</v>
      </c>
      <c r="B194" s="2" t="s">
        <v>609</v>
      </c>
      <c r="C194">
        <v>636.03099999999995</v>
      </c>
      <c r="D194">
        <v>1371232</v>
      </c>
      <c r="E194">
        <v>1500.4659999999999</v>
      </c>
      <c r="F194" s="2" t="s">
        <v>59</v>
      </c>
    </row>
    <row r="195" spans="1:6" x14ac:dyDescent="0.2">
      <c r="A195" s="2">
        <v>50611</v>
      </c>
      <c r="B195" s="2" t="s">
        <v>612</v>
      </c>
      <c r="C195">
        <v>253.08</v>
      </c>
      <c r="D195">
        <v>339504.1</v>
      </c>
      <c r="E195">
        <v>214.76599999999999</v>
      </c>
      <c r="F195" s="2" t="s">
        <v>341</v>
      </c>
    </row>
    <row r="196" spans="1:6" x14ac:dyDescent="0.2">
      <c r="A196" s="2">
        <v>50776</v>
      </c>
      <c r="B196" s="2" t="s">
        <v>615</v>
      </c>
      <c r="C196">
        <v>101.97</v>
      </c>
      <c r="D196">
        <v>0</v>
      </c>
      <c r="E196">
        <v>106.35299999999999</v>
      </c>
      <c r="F196" s="2" t="s">
        <v>341</v>
      </c>
    </row>
    <row r="197" spans="1:6" x14ac:dyDescent="0.2">
      <c r="A197" s="2">
        <v>50974</v>
      </c>
      <c r="B197" s="2" t="s">
        <v>618</v>
      </c>
      <c r="C197">
        <v>1039.3630000000001</v>
      </c>
      <c r="D197">
        <v>494923.4</v>
      </c>
      <c r="E197">
        <v>325.47699999999998</v>
      </c>
      <c r="F197" s="2" t="s">
        <v>341</v>
      </c>
    </row>
    <row r="198" spans="1:6" x14ac:dyDescent="0.2">
      <c r="A198" s="2">
        <v>55076</v>
      </c>
      <c r="B198" s="2" t="s">
        <v>620</v>
      </c>
      <c r="C198">
        <v>2843.2840000000001</v>
      </c>
      <c r="D198">
        <v>3526649</v>
      </c>
      <c r="E198">
        <v>1740.096</v>
      </c>
      <c r="F198" s="2" t="s">
        <v>461</v>
      </c>
    </row>
    <row r="199" spans="1:6" x14ac:dyDescent="0.2">
      <c r="A199" s="2">
        <v>55749</v>
      </c>
      <c r="B199" s="2" t="s">
        <v>623</v>
      </c>
      <c r="C199">
        <v>304.06299999999999</v>
      </c>
      <c r="D199">
        <v>755699.7</v>
      </c>
      <c r="E199">
        <v>244.649</v>
      </c>
      <c r="F199" s="2" t="s">
        <v>625</v>
      </c>
    </row>
    <row r="200" spans="1:6" x14ac:dyDescent="0.2">
      <c r="A200" s="2">
        <v>55856</v>
      </c>
      <c r="B200" s="2" t="s">
        <v>629</v>
      </c>
      <c r="C200">
        <v>10537.317999999999</v>
      </c>
      <c r="D200">
        <v>13591670</v>
      </c>
      <c r="E200">
        <v>4121.607</v>
      </c>
      <c r="F200" s="2" t="s">
        <v>111</v>
      </c>
    </row>
    <row r="201" spans="1:6" x14ac:dyDescent="0.2">
      <c r="A201" s="2">
        <v>56068</v>
      </c>
      <c r="B201" s="2" t="s">
        <v>632</v>
      </c>
      <c r="C201">
        <v>576.654</v>
      </c>
      <c r="D201">
        <v>7751190</v>
      </c>
      <c r="E201">
        <v>2340.7370000000001</v>
      </c>
      <c r="F201" s="2" t="s">
        <v>400</v>
      </c>
    </row>
    <row r="202" spans="1:6" x14ac:dyDescent="0.2">
      <c r="A202" s="2">
        <v>56224</v>
      </c>
      <c r="B202" s="2" t="s">
        <v>633</v>
      </c>
      <c r="C202">
        <v>186.209</v>
      </c>
      <c r="D202">
        <v>1506526</v>
      </c>
      <c r="E202">
        <v>331.87700000000001</v>
      </c>
      <c r="F202" s="2" t="s">
        <v>595</v>
      </c>
    </row>
    <row r="203" spans="1:6" x14ac:dyDescent="0.2">
      <c r="A203" s="2">
        <v>56456</v>
      </c>
      <c r="B203" s="2" t="s">
        <v>636</v>
      </c>
      <c r="C203">
        <v>2806.5790000000002</v>
      </c>
      <c r="D203">
        <v>4500340</v>
      </c>
      <c r="E203">
        <v>1721.9749999999999</v>
      </c>
      <c r="F203" s="2" t="s">
        <v>426</v>
      </c>
    </row>
    <row r="204" spans="1:6" x14ac:dyDescent="0.2">
      <c r="A204" s="2">
        <v>56564</v>
      </c>
      <c r="B204" s="2" t="s">
        <v>640</v>
      </c>
      <c r="C204">
        <v>579.34400000000005</v>
      </c>
      <c r="D204">
        <v>3395131</v>
      </c>
      <c r="E204">
        <v>719.41800000000001</v>
      </c>
      <c r="F204" s="2" t="s">
        <v>426</v>
      </c>
    </row>
    <row r="205" spans="1:6" x14ac:dyDescent="0.2">
      <c r="A205" s="2">
        <v>56609</v>
      </c>
      <c r="B205" s="2" t="s">
        <v>642</v>
      </c>
      <c r="C205">
        <v>908.16700000000003</v>
      </c>
      <c r="D205">
        <v>3199459</v>
      </c>
      <c r="E205">
        <v>691.20100000000002</v>
      </c>
      <c r="F205" s="2" t="s">
        <v>411</v>
      </c>
    </row>
    <row r="206" spans="1:6" x14ac:dyDescent="0.2">
      <c r="A206" s="2">
        <v>56611</v>
      </c>
      <c r="B206" s="2" t="s">
        <v>643</v>
      </c>
      <c r="C206">
        <v>2842.38</v>
      </c>
      <c r="D206">
        <v>5933890</v>
      </c>
      <c r="E206">
        <v>1311.5550000000001</v>
      </c>
      <c r="F206" s="2" t="s">
        <v>65</v>
      </c>
    </row>
    <row r="207" spans="1:6" x14ac:dyDescent="0.2">
      <c r="A207" s="2">
        <v>56671</v>
      </c>
      <c r="B207" s="2" t="s">
        <v>647</v>
      </c>
      <c r="C207">
        <v>2196.223</v>
      </c>
      <c r="D207">
        <v>5255807</v>
      </c>
      <c r="E207">
        <v>1593.856</v>
      </c>
      <c r="F207" s="2" t="s">
        <v>386</v>
      </c>
    </row>
    <row r="208" spans="1:6" x14ac:dyDescent="0.2">
      <c r="A208" s="2">
        <v>56786</v>
      </c>
      <c r="B208" s="2" t="s">
        <v>650</v>
      </c>
      <c r="C208">
        <v>16.056999999999999</v>
      </c>
      <c r="D208">
        <v>388644.8</v>
      </c>
      <c r="E208">
        <v>198.66499999999999</v>
      </c>
      <c r="F208" s="2" t="s">
        <v>301</v>
      </c>
    </row>
    <row r="209" spans="1:6" x14ac:dyDescent="0.2">
      <c r="A209" s="2">
        <v>56808</v>
      </c>
      <c r="B209" s="2" t="s">
        <v>652</v>
      </c>
      <c r="C209">
        <v>90.480999999999995</v>
      </c>
      <c r="D209">
        <v>1087384</v>
      </c>
      <c r="E209">
        <v>325.56200000000001</v>
      </c>
      <c r="F209" s="2" t="s">
        <v>378</v>
      </c>
    </row>
    <row r="210" spans="1:6" x14ac:dyDescent="0.2">
      <c r="A210" s="3" t="s">
        <v>654</v>
      </c>
      <c r="B210" s="2" t="s">
        <v>655</v>
      </c>
      <c r="C210">
        <v>552.77500000000009</v>
      </c>
      <c r="D210">
        <v>2559899.6</v>
      </c>
      <c r="E210">
        <v>919.68100000000004</v>
      </c>
      <c r="F210" s="2" t="s">
        <v>411</v>
      </c>
    </row>
    <row r="211" spans="1:6" x14ac:dyDescent="0.2">
      <c r="A211" s="3" t="s">
        <v>657</v>
      </c>
      <c r="B211" s="3" t="s">
        <v>658</v>
      </c>
      <c r="C211">
        <v>4402.9589999999998</v>
      </c>
      <c r="D211">
        <v>10972870</v>
      </c>
      <c r="E211">
        <v>7811.5129999999999</v>
      </c>
      <c r="F211" s="3" t="s">
        <v>625</v>
      </c>
    </row>
  </sheetData>
  <autoFilter ref="A1:F1" xr:uid="{3C560812-0E7E-2446-99B8-6C28602C5448}">
    <sortState xmlns:xlrd2="http://schemas.microsoft.com/office/spreadsheetml/2017/richdata2" ref="A2:F211">
      <sortCondition ref="A1:A21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Plant Info</vt:lpstr>
      <vt:lpstr>Coal Cost Data</vt:lpstr>
      <vt:lpstr>Overall Cost Comparison</vt:lpstr>
      <vt:lpstr>Local Solar</vt:lpstr>
      <vt:lpstr>Local Wind</vt:lpstr>
      <vt:lpstr>Regional Solar</vt:lpstr>
      <vt:lpstr>Regional Wind</vt:lpstr>
      <vt:lpstr>Pollution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2022-12-02T00:41:24Z</dcterms:created>
  <dcterms:modified xsi:type="dcterms:W3CDTF">2023-01-27T05:10:16Z</dcterms:modified>
</cp:coreProperties>
</file>